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325" tabRatio="590" firstSheet="1" activeTab="2"/>
  </bookViews>
  <sheets>
    <sheet name="1022" sheetId="4" state="hidden" r:id="rId1"/>
    <sheet name="1021" sheetId="20" r:id="rId2"/>
    <sheet name="1182" sheetId="26" r:id="rId3"/>
    <sheet name="11521" sheetId="24" state="hidden" r:id="rId4"/>
    <sheet name="1160" sheetId="10" state="hidden" r:id="rId5"/>
  </sheets>
  <definedNames>
    <definedName name="_xlnm.Print_Area" localSheetId="2">'1182'!$A$1:$N$75</definedName>
  </definedNames>
  <calcPr calcId="144525"/>
</workbook>
</file>

<file path=xl/calcChain.xml><?xml version="1.0" encoding="utf-8"?>
<calcChain xmlns="http://schemas.openxmlformats.org/spreadsheetml/2006/main">
  <c r="J66" i="26" l="1"/>
  <c r="H64" i="26"/>
  <c r="J64" i="26" s="1"/>
  <c r="J62" i="26" l="1"/>
  <c r="J58" i="26"/>
  <c r="J57" i="26"/>
  <c r="F44" i="26"/>
  <c r="F50" i="26" s="1"/>
  <c r="D44" i="26"/>
  <c r="D50" i="26" s="1"/>
  <c r="D51" i="26" s="1"/>
  <c r="H43" i="26"/>
  <c r="H42" i="26"/>
  <c r="H41" i="26"/>
  <c r="H40" i="26"/>
  <c r="H44" i="26" l="1"/>
  <c r="F51" i="26"/>
  <c r="H50" i="26"/>
  <c r="H51" i="26" s="1"/>
  <c r="F64" i="20" l="1"/>
  <c r="H41" i="20" l="1"/>
  <c r="J80" i="20" l="1"/>
  <c r="J68" i="20" l="1"/>
  <c r="J64" i="20" l="1"/>
  <c r="J85" i="20" l="1"/>
  <c r="J84" i="20"/>
  <c r="F43" i="20" l="1"/>
  <c r="D43" i="20"/>
  <c r="J70" i="20" l="1"/>
  <c r="J91" i="20" l="1"/>
  <c r="J90" i="20"/>
  <c r="J89" i="20"/>
  <c r="J88" i="20"/>
  <c r="J87" i="20"/>
  <c r="J83" i="20"/>
  <c r="J82" i="20"/>
  <c r="J79" i="20"/>
  <c r="J78" i="20"/>
  <c r="J77" i="20"/>
  <c r="J76" i="20"/>
  <c r="J75" i="20"/>
  <c r="J73" i="20"/>
  <c r="J72" i="20"/>
  <c r="J69" i="20"/>
  <c r="J67" i="20"/>
  <c r="J66" i="20"/>
  <c r="J65" i="20"/>
  <c r="J63" i="20"/>
  <c r="J62" i="20"/>
  <c r="J61" i="20"/>
  <c r="J60" i="20"/>
  <c r="J59" i="20"/>
  <c r="J58" i="20"/>
  <c r="F52" i="20"/>
  <c r="D52" i="20"/>
  <c r="H51" i="20"/>
  <c r="H50" i="20"/>
  <c r="H49" i="20"/>
  <c r="H42" i="20"/>
  <c r="H40" i="20"/>
  <c r="H39" i="20"/>
  <c r="H38" i="20"/>
  <c r="J101" i="10"/>
  <c r="J100" i="10"/>
  <c r="J99" i="10"/>
  <c r="J98" i="10"/>
  <c r="J97" i="10"/>
  <c r="J93" i="10"/>
  <c r="J92" i="10"/>
  <c r="J90" i="10"/>
  <c r="J89" i="10"/>
  <c r="J88" i="10"/>
  <c r="J87" i="10"/>
  <c r="J86" i="10"/>
  <c r="J85" i="10"/>
  <c r="J84" i="10"/>
  <c r="J83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F50" i="10"/>
  <c r="D50" i="10"/>
  <c r="H49" i="10"/>
  <c r="H48" i="10"/>
  <c r="H47" i="10"/>
  <c r="F41" i="10"/>
  <c r="D41" i="10"/>
  <c r="H40" i="10"/>
  <c r="H39" i="10"/>
  <c r="H38" i="10"/>
  <c r="H37" i="10"/>
  <c r="H36" i="10"/>
  <c r="H35" i="10"/>
  <c r="H41" i="10" l="1"/>
  <c r="H50" i="10"/>
  <c r="H43" i="20"/>
  <c r="H52" i="20"/>
</calcChain>
</file>

<file path=xl/sharedStrings.xml><?xml version="1.0" encoding="utf-8"?>
<sst xmlns="http://schemas.openxmlformats.org/spreadsheetml/2006/main" count="474" uniqueCount="184">
  <si>
    <r>
      <rPr>
        <sz val="12"/>
        <rFont val="Times New Roman"/>
        <family val="1"/>
      </rPr>
      <t>(підпис)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</si>
  <si>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</si>
  <si>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</si>
  <si>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29.12.2016 року № 2 «Програма розвитку освіти міста Хмельницького на 2017-2021 роки»</t>
  </si>
  <si>
    <t>6. Цілі державної політики, на досягнення яких спрямована реалізація бюджетної програми:</t>
  </si>
  <si>
    <t>Ціль державної політики</t>
  </si>
  <si>
    <t> 8.Завдання бюджетної програми:</t>
  </si>
  <si>
    <t xml:space="preserve">9. Напрями використання бюджетних коштів: </t>
  </si>
  <si>
    <t>(грн)</t>
  </si>
  <si>
    <t xml:space="preserve">10. Перелік місцевих / регіональних програм, що виконуються у складі бюджетної програми: </t>
  </si>
  <si>
    <t>УСЬОГО</t>
  </si>
  <si>
    <t>Штатний розпис, тарифікація</t>
  </si>
  <si>
    <t>якості</t>
  </si>
  <si>
    <t>ефективності</t>
  </si>
  <si>
    <t>продукту</t>
  </si>
  <si>
    <t>затрат</t>
  </si>
  <si>
    <t>№ з/п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</si>
  <si>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</si>
  <si>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Завдання</t>
  </si>
  <si>
    <t>Забезпечити надання відповідних послуг денними загальноосвітніми навчальними закладами.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</si>
  <si>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</si>
  <si>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</si>
  <si>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</si>
  <si>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</si>
  <si>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</si>
  <si>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</si>
  <si>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</si>
  <si>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</si>
  <si>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</si>
  <si>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Реконструкція та реставрація</t>
  </si>
  <si>
    <t>Найменування місцевої / регіональної програми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</si>
  <si>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</si>
  <si>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</si>
  <si>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</si>
  <si>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</si>
  <si>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Кількість закладів</t>
  </si>
  <si>
    <t>од.</t>
  </si>
  <si>
    <t>Мережа шкіл,звіт ЗНЗ - 1</t>
  </si>
  <si>
    <t>Кількість класів</t>
  </si>
  <si>
    <t>Середньорічна кількість педагогічного персоналу</t>
  </si>
  <si>
    <t>Всього- середньорічне число ставок (штатних одиниць)</t>
  </si>
  <si>
    <t>грн</t>
  </si>
  <si>
    <t>Кількість учнів в загальноосвітніх школах</t>
  </si>
  <si>
    <t>осіб</t>
  </si>
  <si>
    <t>Кількість закладів, в яких будуть проведені поточні ремонти  санвузлів</t>
  </si>
  <si>
    <t>Середня  наповнюваність класів</t>
  </si>
  <si>
    <t>Розрахунок</t>
  </si>
  <si>
    <t>Середні витрати на придбання  одного  смарт- борда</t>
  </si>
  <si>
    <t>Кількість  учнів,які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</si>
  <si>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</si>
  <si>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</si>
  <si>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</si>
  <si>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</si>
  <si>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</si>
  <si>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>Відсоток захищених статей видатків в загальному   обсязі</t>
  </si>
  <si>
    <t>Кількість закладів, в які буде придбано  смарт-борди</t>
  </si>
  <si>
    <t xml:space="preserve">В.о.директора Департаменту освіти та науки   </t>
  </si>
  <si>
    <t>Світлана ГУБАЙ</t>
  </si>
  <si>
    <r>
      <rPr>
        <sz val="12"/>
        <rFont val="Times New Roman"/>
        <family val="1"/>
      </rPr>
      <t>(ініціали та прізвище)</t>
    </r>
  </si>
  <si>
    <t xml:space="preserve">ПОГОДЖЕНО:
Фінансове управління 
Хмельницької міської ради                                               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</si>
  <si>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</si>
  <si>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</si>
  <si>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>Дата погодження
М.П.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</si>
  <si>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</si>
  <si>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</si>
  <si>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</si>
  <si>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</si>
  <si>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</si>
  <si>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</si>
  <si>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</si>
  <si>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22201100000
</t>
    </r>
    <r>
      <rPr>
        <sz val="12"/>
        <rFont val="Times New Roman"/>
        <family val="1"/>
        <charset val="204"/>
      </rPr>
      <t>(код бюджету)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</si>
  <si>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</si>
  <si>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</si>
  <si>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</si>
  <si>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</si>
  <si>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</si>
  <si>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</si>
  <si>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r>
      <rPr>
        <sz val="12"/>
        <rFont val="Times New Roman"/>
        <family val="1"/>
        <charset val="204"/>
      </rP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з загальної середньої освіти в денних загальноосвітніх навчальних закладах.</t>
    </r>
  </si>
  <si>
    <t>ПАСПОРТ
бюджетної програми місцевого бюджету на 2021 рік</t>
  </si>
  <si>
    <t>Рішення " сесії Хмельницької міської ради від 23.12.2020 року № 14 "Про бюджет Хмельницької міської територіальної громади на 2021 рік"</t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</si>
  <si>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</si>
  <si>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</si>
  <si>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</si>
  <si>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t xml:space="preserve">
4. Обсяг бюджетних призначень / бюджетних асигнувань — 356879995 гривень, у тому числі загального фонду — 293431677 гривень та спеціального фонду — 63448318  гривень.
</t>
    </r>
    <r>
      <rPr>
        <sz val="12"/>
        <rFont val="Times New Roman"/>
        <family val="1"/>
      </rPr>
      <t/>
    </r>
  </si>
  <si>
    <t>Програма  розвитку освіти  Хмельницької міської територіальної громади  на 2017-2021 роки (із змінами і доповненнями)</t>
  </si>
  <si>
    <t>Комплексна програма «Піклування» в Хмельницькій територіальній громаді на 2017-2021 роки (із змінами і доповненнями)</t>
  </si>
  <si>
    <t xml:space="preserve">Програма бюджетування за участі громадськості (Бюджет участі) міста Хмельницького на 2020-2022 роки </t>
  </si>
  <si>
    <t xml:space="preserve">Рішення 2 сесії Хмельницької міської ради від 23.12.2020 року № 14 </t>
  </si>
  <si>
    <t>Придбання обладнання і предметів довгострокового користування</t>
  </si>
  <si>
    <t>Капітальний ремонт спортивного майданчика НВК № 2 ( в тому числі виготовлення проектно-кошторисної документації)</t>
  </si>
  <si>
    <t>Капітальний ремонт пожежної сигналізації на об єкті: Хмельницький навчально-виховний комплекс № 4 ( в тому числі виготовлення проєктно-кошторисної документації)</t>
  </si>
  <si>
    <t>Капітальний ремонт спортивного майданчика СЗОШ № 12 ( в тому числі виготовлення проєктно-кошторисної документації)</t>
  </si>
  <si>
    <t>Капітальний ремонт спортзалу СЗОШ № 19 ( в тому числі виготовлення проектно-кошторисної документації)</t>
  </si>
  <si>
    <t xml:space="preserve">Капітальний ремонт водопотачання СЗОШ № 19 </t>
  </si>
  <si>
    <t>Капітальний ремонт спортивного майданчика СЗОШ № 22 ( в тому числі виготовлення проектно- кошторисної документації)</t>
  </si>
  <si>
    <t xml:space="preserve">Капільний ремонт огорожі НВК № 31 " Дошкільний навчальний заклад- загальноосвітній навчальний заклад 1 ступеня " </t>
  </si>
  <si>
    <t xml:space="preserve">Капітальний ремонт спортивного майданчика Пироговецького ліцею ( в тому числі виготовлення проектно-кошторисної документації) </t>
  </si>
  <si>
    <t xml:space="preserve">Реконструкція спортивного майданчика під мультифункціональний майданчик для занять ігровими видами спорту на території Хмельницької ССЗШ№ 13 ім. Чекмана </t>
  </si>
  <si>
    <t>Реконструкція плоского покриття з улаштування шатрового даху над приміщеннями спортивного та актового залу СЗОШ № 19</t>
  </si>
  <si>
    <t>Реконструкція спортивного майданчика під мультифункціональний майданчик для занять ігровими видами спорту на території НВК № 31</t>
  </si>
  <si>
    <t xml:space="preserve">Проведення поточного ремоту покрівлі НВО № 28 </t>
  </si>
  <si>
    <t>Поточний ремонт приміщень ЗОШ № 25</t>
  </si>
  <si>
    <t>Ремонт гумового покриття спортмайданчика ЗОШ № 4</t>
  </si>
  <si>
    <t>Поточні ремонти санвузлів шкіл</t>
  </si>
  <si>
    <t>Придбання парт та дидактичного матеріалу для "Нової української школи"</t>
  </si>
  <si>
    <t>Придбання SMARTBOARD для 4 шкіл Хмельницької територіальної громади</t>
  </si>
  <si>
    <t xml:space="preserve">Придбання компютерів для " Нової української школи" </t>
  </si>
  <si>
    <t>Придбання обладнання для харчоблоків  загальноосвітніх закладів</t>
  </si>
  <si>
    <t xml:space="preserve">Придбання обладнання для 15 профільних кабінетів </t>
  </si>
  <si>
    <t>Рішення 2 сесії Хмельницької міської ради від 23.12.2020 року № 14</t>
  </si>
  <si>
    <t>Кількість закладів, в яких буде встановлено пожежну сигналізацію</t>
  </si>
  <si>
    <t>Кількість закладів, в яких буде реконструкція та капітальний ремонт спортивних майданчиків під мульфункціональні майданчики для занять ігровими видами спорту</t>
  </si>
  <si>
    <t>Кількість закладів, в яких будуть проведені капітальні ремонти огорожі, даху,  харчоблоку, системи водопостачання , спортивного залу</t>
  </si>
  <si>
    <t>Кількість закладів, в яких буде придбано обладнання для харчоблоків</t>
  </si>
  <si>
    <t>Кількість закладів, в яких буде придбано профільні кабінети</t>
  </si>
  <si>
    <t>Витрати на 1 здобувача освіти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</si>
  <si>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</si>
  <si>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</si>
  <si>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</si>
  <si>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Мережа шкіл, звіт ЗНЗ-1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</si>
  <si>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</si>
  <si>
    <t>Кількість закладів, в яких буде реконструкція,капітальний та поточний ремонт спортивних майданчиків під мульфункціональні майданчики для занять ігровими видами спорту</t>
  </si>
  <si>
    <t xml:space="preserve">Рішення  сесії Хмельницької міської ради від 23.12.2020 року № 14 </t>
  </si>
  <si>
    <t>Середні витрати на придбання одного  смарт - борда</t>
  </si>
  <si>
    <t>Середні витрати на придбання одного  профільного кабінету</t>
  </si>
  <si>
    <t>Рішення  сесії Хмельницької міської ради від 23.12.2020 року № 14</t>
  </si>
  <si>
    <t>Рішення сесії Хмельницької міської ради від 23.12.2020 року № 14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</si>
  <si>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</si>
  <si>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Реалізація проєкту бюджету участі "Інклюзивний спортивно-ігровий майданчик"</t>
  </si>
  <si>
    <t>Рішення сесії Хмельницької міської ради від 21.04.2021 року № 27 "Про внесення змін до  бюджету Хмельницької міської територіальної громади на 2021 рік"</t>
  </si>
  <si>
    <r>
      <t xml:space="preserve">
4. Обсяг бюджетних призначень / бюджетних асигнувань — 358629725,03 гривень, у тому числі загального фонду — 288359034,14 гривень та спеціального фонду — 70270690,89 гривень.
</t>
    </r>
    <r>
      <rPr>
        <sz val="12"/>
        <rFont val="Times New Roman"/>
        <family val="1"/>
      </rPr>
      <t/>
    </r>
  </si>
  <si>
    <t>Рішення  сесії Хмельницької міської ради від 23.12.2020 року №14.Рішення сесії Хмельницької міської ради від 21.04.2021 року №27.</t>
  </si>
  <si>
    <t>Рішення сесії Хмельницької міської ради від 21.04.2021 року №27.</t>
  </si>
  <si>
    <t>Оксана Кумарьова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</si>
  <si>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 денними закладами загальної середньої освіти</t>
    </r>
  </si>
  <si>
    <t>Забезпечити надання відповідних послуг денними закладами загальної середньої освіти.</t>
  </si>
  <si>
    <t>Реконструкція та капітальні ремонти спортивних  майданчиків під мультифункціональні майданчики для занять ігровими видами спорту НВК № 2, СЗОШ №13, НВК №31, СЗОШ №12, ЗОШ №22,СЗОШ №18, Пирогівецького ліцею ( в тому числі виготовлення проєктно-кошторисної документації).Реконструція  існуючого приміщення НВК №4 під спортивну залу для початкових класів та шкільний буфет (в тому числі виготовлення проектоно-кошторисної докуметації), виготовлення проєктно-кошторисної документації на реконструуцію плоского покриття з улаштуванням шатрового даху над приміщеннями спортивного залу та їдальні СЗОШ №21, будівлі Шаровечківської ЗОШ, СЗОШ № 19</t>
  </si>
  <si>
    <t>Придбання обладнання для харчоблоків  закладів загальної середньої освіти</t>
  </si>
  <si>
    <t>Придбання меблів та комп'ютерного обладнання в нові приміщення закладів  НВО №1 та Ліцею №17.</t>
  </si>
  <si>
    <t>Комплексна програма «Піклування» в Хмельницькій міській територіальній громаді на 2017-2021 роки (із змінами і доповненнями)</t>
  </si>
  <si>
    <t>Реконструкція та капітальний ремонт пожежної сигналізаці НВК №4, спортзалу СЗОШ №19, системи водопостачання СЗОШ №19, огорожі НВК №31, плоского покриття  ( в тому числі виготовлення проєктно-кошторисної документації), капітальний ремонт з теплоізоляції (термомодернізації) цоколя СЗОШ №14 (в тому числі виготовлення проєктно-кошторисної документації),даху Давидковецької ЗОШ, приміщення СЗОШ № 18,НВК №10,сантехнічних мереж приміщень (в тому числі виготовлення проєктно-кошторисної документації), а саме: СЗОШ №7, СЗОШ №8, СЗОШ 14, НВК №2.</t>
  </si>
  <si>
    <t>Рішення  сесії Хмельницької міської ради від 23.12.2020 року №14.</t>
  </si>
  <si>
    <t>Кількість закладів, в яких будуть проведені капітальні та поточні ремонти огорожі, шатрового даху,  харчоблоку, системи водопостачання , спортивного залу, санвузлів, приміщення , сантехнічних мереж та інше</t>
  </si>
  <si>
    <t>Кількість пневматичних гвинтівок, які буде придбано в НВК №10</t>
  </si>
  <si>
    <t>Середні витрати на придбання однієї пневматичної гвинтівки</t>
  </si>
  <si>
    <t>Поточні ремонти санвузлів шкіл ЗОШ №18, НВК №4, НВО №5, СЗОШ №8, НВК №9</t>
  </si>
  <si>
    <t>Рішення  сесії Хмельницької міської ради від 23.12.2020 року № 14. Рішення сесії Хмельницької міської ради від 21.04.2021 року №27.</t>
  </si>
  <si>
    <t>Придбання SMARTBOARD для 8 шкіл Хмельницької територіальної громади, макету (навчальний посібник) масово-габаритний автомат Калашникова ММГ АК-74 СЗОШ № 19 для занять з предмету "Захист Вітчизни", підйомника для маломобільних груп населення СЗОШ №1, 2 од. малокаліберних гвинтівок з оптичними прицілами БК -3 та 2 од. установок для стрільби по рухомій мішені НВК № 10,гімнастичних матів для НВО №5, паливно-мастильних матеріалів для 5 закладів (для перевезення учнів), придбання вхідних дверей СЗОШ №1</t>
  </si>
  <si>
    <t>Протокол № 17 засідання постійної комісії з питань планування, бюджету, фінансів та децентралізації від 02.06.2021 року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</si>
  <si>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</si>
  <si>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Протокол № 18 засідання постійної комісії з питань планування, бюджету, фінансів та децентралізації від 23.06.2021 року</t>
  </si>
  <si>
    <t>Придбання предметів, матеріалів, обладнання та інвентаря</t>
  </si>
  <si>
    <t>Кількість учнів 1-4 класів</t>
  </si>
  <si>
    <t xml:space="preserve">Проведення поточного ремонту покрівлі НВО №28, НВК №6,  ремонт приміщень ЗОШ №25, СЗОШ№1, ремонт гумового покриття спортмайданчика ЗОШ № 4,системи електропостачання СЗОШ №19, ресурсної кімнати СЗОШ №6, системи каналізації СЗОШ №14, обстеження та оцінка основних несучих, огороджувальних конструкцій та інженерних мереж НВК №2, демонтаж будівлі  ЗОШ №14, демонтаж залізобетонних лотків та труб СЗОШ №19, встановлення інвалідного підйомника та заміна дверних блоків НВК № 4, поточного ремонту укосів НВК №4, виготовлення технічного паспорту нового корпусу НВО №1 </t>
  </si>
  <si>
    <t>Рішення  сесії Хмельницької міської ради від 23.12.2020 року №14.Рішення сесії Хмельницької міської ради від 21.04.2021 року №27. Протокол № 18 засідання постійної комісії з питань планування, бюджету, фінансів та децентралізації від 23.06.2021 року.</t>
  </si>
  <si>
    <t>Ярослава Балабась 70 44 92</t>
  </si>
  <si>
    <t xml:space="preserve"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від 30 червня 2021 року № 111              </t>
  </si>
  <si>
    <t xml:space="preserve">Заступник директора Департаменту освіти та науки   </t>
  </si>
  <si>
    <t>Ольга КШАНОВСЬКА</t>
  </si>
  <si>
    <r>
      <t xml:space="preserve">3. </t>
    </r>
    <r>
      <rPr>
        <u/>
        <sz val="12"/>
        <rFont val="Times New Roman"/>
        <family val="1"/>
        <charset val="204"/>
      </rPr>
      <t xml:space="preserve">0611182   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</si>
  <si>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1182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</si>
  <si>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</si>
  <si>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Рішення сесії міської ради  від 12.07.2017 року №2 "Про внесення змін до Програми розвитку освіти міста Хмельницького на 2017-2021 роки",</t>
  </si>
  <si>
    <t>Постанова  кабінету міністрів України від 04.04.2018 року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</si>
  <si>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Наказ Міністерства освіти і науки України від 07.02.2020 року № 143 "Про затвердження Типового  переліку засобів навчання та обладнання для навчальних кабінетів початкової школи",</t>
  </si>
  <si>
    <t>Наказ Міністерства освіти і науки України від 23.03.2018 року № 283 "Про затвердження  Методичних рекомендацій щодо організації освітнього простору"Нової української школи"</t>
  </si>
  <si>
    <t>Рішення  сесії Хмельницької міської ради від 21.04.2021 року № 27 "Про внесення змін до бюджету Хмельницької міської територіальної громади на 2021 рік"</t>
  </si>
  <si>
    <t>Розпорядження голови Хмельницької   обласної   державної   адміністрації   від   15.06.2021   року №552/2021-р «Про збільшення обсягу доходів і видатків обласного бюджету на 2021 рік»</t>
  </si>
  <si>
    <t xml:space="preserve"> (з врахуванням вимог постанови Кабінету Міністрів України віл 04.04.2018 року №237 «Деякі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школа”»</t>
  </si>
  <si>
    <t xml:space="preserve">Протокол № 18 засідання постійної комісії з питань планування, бюджету, фінансів та децентралізації 23 червня 2021 року
</t>
  </si>
  <si>
    <r>
      <t>7. Мета бюджетної програми:</t>
    </r>
    <r>
      <rPr>
        <u/>
        <sz val="12"/>
        <rFont val="Times New Roman"/>
        <family val="1"/>
        <charset val="204"/>
      </rPr>
      <t> Здійснення навчального процесу з концентрацією педагогічної уваги на формуванні в учнів відповідальності і самостійності, підготовка до успішного навчання в основній школі. Різнобічний розвиток особистості дитини відповідно до її вікових та індивідуальних психофізіологічних особливостей, формування в неї загальнокультурних і морально-етичних цінностей, ключових і предметних компетентностей, необхідних життєвих і соціальних  навичок, що забезпечують її готовність до продовження навчання в основній школі, життя у демократичному суспільстві. Мотивування дітей на успішне навчання, дослідницьке ставлення до життя, вміти вчитися з різних джерел і критично оцінювати інформацію, відповідально ставитися до себе та інших людей, усвідомлювати себе громадянином/громадянкою України. Організація сучасного освітнього середовища, Природне входження дитини в шкільне життя, послідовна адаптація до нового середовища.</t>
    </r>
  </si>
  <si>
    <t xml:space="preserve">Закупівля сучасних меблів для початкових класів нової української школи </t>
  </si>
  <si>
    <t xml:space="preserve">Закупівля засобів навчання та обладнання (крім комп’ютерного) для учнів початкових класів, що навчаються за новими методиками відповідно до Концепції «Нова українська школа» </t>
  </si>
  <si>
    <t xml:space="preserve">Закупівля комп’ютерного обладнання для початкових класів </t>
  </si>
  <si>
    <t xml:space="preserve">Закупівля -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“Розроблення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освіти”
</t>
  </si>
  <si>
    <t>Кількість закладів загальної середньої освіти, у яких навчаються учні 1-4 класів</t>
  </si>
  <si>
    <t>Мережа шкіл, звіт ЗНЗ - 1</t>
  </si>
  <si>
    <t>Кількість 1- 4  класів</t>
  </si>
  <si>
    <t>Протокол від 23.06.2021 року №18</t>
  </si>
  <si>
    <t>Витрати на 1  учня</t>
  </si>
  <si>
    <t xml:space="preserve">якості </t>
  </si>
  <si>
    <r>
      <t xml:space="preserve">
4. Обсяг бюджетних призначень / бюджетних асигнувань — 6 063 695,00  гривень, у тому числі загального фонду — 4 680 566,00 гривень та спеціального фонду — 1 383 129,00 гривень.
</t>
    </r>
    <r>
      <rPr>
        <sz val="12"/>
        <rFont val="Times New Roman"/>
        <family val="1"/>
      </rPr>
      <t/>
    </r>
  </si>
  <si>
    <t xml:space="preserve">Забезпечити закупівлю  засобів навчання та обладнання для навчальних кабінетів початкової школи, закупівлю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“Розроблення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освіти” </t>
  </si>
  <si>
    <t>Прогнозоване забезпечення предметами, матеріалами, обладнанням, інвентарем та  предметами довгострокового користування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</si>
</sst>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6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b/>
      <sz val="13.5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b/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4" fillId="0" borderId="0"/>
  </cellStyleXfs>
  <cellXfs count="1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" fontId="8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 shrinkToFi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4" fontId="7" fillId="0" borderId="3" xfId="0" applyNumberFormat="1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2" fontId="7" fillId="0" borderId="3" xfId="0" applyNumberFormat="1" applyFont="1" applyFill="1" applyBorder="1" applyAlignment="1">
      <alignment horizontal="center" vertical="center" wrapText="1" shrinkToFit="1"/>
    </xf>
    <xf numFmtId="2" fontId="7" fillId="0" borderId="5" xfId="0" applyNumberFormat="1" applyFont="1" applyFill="1" applyBorder="1" applyAlignment="1">
      <alignment horizontal="center" vertical="center" wrapText="1" shrinkToFit="1"/>
    </xf>
    <xf numFmtId="0" fontId="4" fillId="0" borderId="0" xfId="2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 shrinkToFit="1"/>
    </xf>
    <xf numFmtId="2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 shrinkToFit="1"/>
    </xf>
    <xf numFmtId="4" fontId="7" fillId="0" borderId="2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 shrinkToFit="1"/>
    </xf>
    <xf numFmtId="1" fontId="7" fillId="0" borderId="11" xfId="0" applyNumberFormat="1" applyFont="1" applyFill="1" applyBorder="1" applyAlignment="1">
      <alignment horizontal="center" vertical="center" wrapText="1" shrinkToFit="1"/>
    </xf>
    <xf numFmtId="165" fontId="7" fillId="0" borderId="3" xfId="0" applyNumberFormat="1" applyFont="1" applyFill="1" applyBorder="1" applyAlignment="1">
      <alignment horizontal="center" vertical="center" wrapText="1" shrinkToFit="1"/>
    </xf>
    <xf numFmtId="165" fontId="7" fillId="0" borderId="5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 shrinkToFit="1"/>
    </xf>
    <xf numFmtId="4" fontId="7" fillId="2" borderId="5" xfId="0" applyNumberFormat="1" applyFont="1" applyFill="1" applyBorder="1" applyAlignment="1">
      <alignment horizontal="center" vertical="center" wrapText="1" shrinkToFit="1"/>
    </xf>
    <xf numFmtId="4" fontId="10" fillId="0" borderId="3" xfId="0" applyNumberFormat="1" applyFont="1" applyFill="1" applyBorder="1" applyAlignment="1">
      <alignment horizontal="center" vertical="center" wrapText="1" shrinkToFi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4" fontId="7" fillId="0" borderId="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 vertical="center" indent="1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2"/>
  <sheetViews>
    <sheetView view="pageBreakPreview" topLeftCell="A71" zoomScale="70" zoomScaleNormal="80" zoomScaleSheetLayoutView="70" workbookViewId="0">
      <selection activeCell="H76" sqref="H76:I76"/>
    </sheetView>
  </sheetViews>
  <sheetFormatPr defaultRowHeight="12.75" x14ac:dyDescent="0.2"/>
  <cols>
    <col min="1" max="1" width="22.5" style="20" customWidth="1"/>
    <col min="2" max="2" width="50.1640625" style="20" customWidth="1"/>
    <col min="3" max="3" width="17" style="20" customWidth="1"/>
    <col min="4" max="4" width="23.1640625" style="20" customWidth="1"/>
    <col min="5" max="5" width="28.33203125" style="20" customWidth="1"/>
    <col min="6" max="6" width="2.6640625" style="20" customWidth="1"/>
    <col min="7" max="7" width="35" style="20" customWidth="1"/>
    <col min="8" max="8" width="16.5" style="20" customWidth="1"/>
    <col min="9" max="9" width="16" style="20" customWidth="1"/>
    <col min="10" max="10" width="9.33203125" style="20"/>
    <col min="11" max="11" width="18.1640625" style="20" customWidth="1"/>
    <col min="12" max="12" width="18.1640625" style="20" bestFit="1" customWidth="1"/>
    <col min="13" max="13" width="9.33203125" style="20"/>
    <col min="14" max="14" width="14.1640625" style="20" customWidth="1"/>
    <col min="15" max="16384" width="9.33203125" style="20"/>
  </cols>
  <sheetData>
    <row r="1" spans="1:11" ht="166.5" customHeight="1" x14ac:dyDescent="0.2">
      <c r="B1" s="6"/>
      <c r="C1" s="6"/>
      <c r="D1" s="6"/>
      <c r="E1" s="6"/>
      <c r="F1" s="6"/>
      <c r="G1" s="99" t="s">
        <v>156</v>
      </c>
      <c r="H1" s="119"/>
      <c r="I1" s="119"/>
      <c r="J1" s="119"/>
      <c r="K1" s="119"/>
    </row>
    <row r="2" spans="1:11" ht="37.5" customHeight="1" x14ac:dyDescent="0.2">
      <c r="A2" s="120" t="s">
        <v>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20" customHeight="1" x14ac:dyDescent="0.2">
      <c r="A3" s="18" t="s">
        <v>63</v>
      </c>
      <c r="B3" s="117" t="s">
        <v>64</v>
      </c>
      <c r="C3" s="117"/>
      <c r="D3" s="117"/>
      <c r="E3" s="117"/>
      <c r="F3" s="117"/>
      <c r="G3" s="83" t="s">
        <v>65</v>
      </c>
      <c r="H3" s="83"/>
      <c r="I3" s="83"/>
      <c r="J3" s="83"/>
      <c r="K3" s="83"/>
    </row>
    <row r="4" spans="1:11" ht="119.25" customHeight="1" x14ac:dyDescent="0.2">
      <c r="A4" s="4" t="s">
        <v>66</v>
      </c>
      <c r="B4" s="117" t="s">
        <v>67</v>
      </c>
      <c r="C4" s="117"/>
      <c r="D4" s="117"/>
      <c r="E4" s="117"/>
      <c r="F4" s="117"/>
      <c r="G4" s="117" t="s">
        <v>68</v>
      </c>
      <c r="H4" s="117"/>
      <c r="I4" s="117"/>
      <c r="J4" s="117"/>
      <c r="K4" s="117"/>
    </row>
    <row r="5" spans="1:11" ht="204.75" customHeight="1" x14ac:dyDescent="0.2">
      <c r="A5" s="4" t="s">
        <v>81</v>
      </c>
      <c r="B5" s="83" t="s">
        <v>80</v>
      </c>
      <c r="C5" s="117"/>
      <c r="D5" s="21" t="s">
        <v>69</v>
      </c>
      <c r="E5" s="118" t="s">
        <v>82</v>
      </c>
      <c r="F5" s="117"/>
      <c r="G5" s="83" t="s">
        <v>118</v>
      </c>
      <c r="H5" s="117"/>
      <c r="I5" s="117"/>
      <c r="J5" s="117"/>
      <c r="K5" s="117"/>
    </row>
    <row r="6" spans="1:11" ht="49.5" customHeight="1" x14ac:dyDescent="0.2">
      <c r="A6" s="99" t="s">
        <v>130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35.25" customHeight="1" x14ac:dyDescent="0.2">
      <c r="A7" s="99" t="s">
        <v>71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23.25" customHeight="1" x14ac:dyDescent="0.2">
      <c r="A8" s="99" t="s">
        <v>72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23.25" customHeight="1" x14ac:dyDescent="0.2">
      <c r="A9" s="99" t="s">
        <v>73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23.25" customHeight="1" x14ac:dyDescent="0.2">
      <c r="A10" s="99" t="s">
        <v>74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23.25" customHeight="1" x14ac:dyDescent="0.2">
      <c r="A11" s="116" t="s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23.25" customHeight="1" x14ac:dyDescent="0.2">
      <c r="A12" s="99" t="s">
        <v>75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23.25" customHeight="1" x14ac:dyDescent="0.2">
      <c r="A13" s="116" t="s">
        <v>117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23.25" customHeight="1" x14ac:dyDescent="0.2">
      <c r="A14" s="116" t="s">
        <v>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34.5" customHeight="1" x14ac:dyDescent="0.2">
      <c r="A15" s="99" t="s">
        <v>76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23.25" customHeight="1" x14ac:dyDescent="0.2">
      <c r="A16" s="116" t="s">
        <v>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23.25" customHeight="1" x14ac:dyDescent="0.2">
      <c r="A17" s="116" t="s">
        <v>116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23.25" customHeight="1" x14ac:dyDescent="0.2">
      <c r="A18" s="99" t="s">
        <v>127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s="35" customFormat="1" ht="23.25" customHeight="1" x14ac:dyDescent="0.2">
      <c r="A19" s="99" t="s">
        <v>129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s="47" customFormat="1" ht="23.25" customHeight="1" x14ac:dyDescent="0.2">
      <c r="A20" s="99" t="s">
        <v>148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s="48" customFormat="1" ht="23.25" customHeight="1" x14ac:dyDescent="0.2">
      <c r="A21" s="99" t="s">
        <v>150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23.25" customHeight="1" x14ac:dyDescent="0.2">
      <c r="A22" s="99" t="s">
        <v>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9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3.25" customHeight="1" x14ac:dyDescent="0.2">
      <c r="A24" s="2" t="s">
        <v>16</v>
      </c>
      <c r="B24" s="100" t="s">
        <v>5</v>
      </c>
      <c r="C24" s="100"/>
      <c r="D24" s="100"/>
      <c r="E24" s="100"/>
      <c r="F24" s="100"/>
      <c r="G24" s="100"/>
      <c r="H24" s="100"/>
      <c r="I24" s="17"/>
      <c r="J24" s="17"/>
      <c r="K24" s="17"/>
    </row>
    <row r="25" spans="1:11" ht="55.5" customHeight="1" x14ac:dyDescent="0.2">
      <c r="A25" s="7">
        <v>1</v>
      </c>
      <c r="B25" s="72" t="s">
        <v>17</v>
      </c>
      <c r="C25" s="72"/>
      <c r="D25" s="72"/>
      <c r="E25" s="72"/>
      <c r="F25" s="72"/>
      <c r="G25" s="72"/>
      <c r="H25" s="72"/>
      <c r="I25" s="17"/>
      <c r="J25" s="17"/>
      <c r="K25" s="17"/>
    </row>
    <row r="26" spans="1:11" ht="12" customHeight="1" x14ac:dyDescent="0.2">
      <c r="A26" s="8"/>
      <c r="B26" s="18"/>
      <c r="C26" s="18"/>
      <c r="D26" s="18"/>
      <c r="E26" s="18"/>
      <c r="F26" s="18"/>
      <c r="G26" s="18"/>
      <c r="H26" s="18"/>
      <c r="I26" s="17"/>
      <c r="J26" s="17"/>
      <c r="K26" s="17"/>
    </row>
    <row r="27" spans="1:11" ht="23.25" customHeight="1" x14ac:dyDescent="0.2">
      <c r="A27" s="99" t="s">
        <v>134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0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3.25" customHeight="1" x14ac:dyDescent="0.2">
      <c r="A29" s="99" t="s">
        <v>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ht="9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23.25" customHeight="1" x14ac:dyDescent="0.2">
      <c r="A31" s="2" t="s">
        <v>16</v>
      </c>
      <c r="B31" s="100" t="s">
        <v>18</v>
      </c>
      <c r="C31" s="100"/>
      <c r="D31" s="100"/>
      <c r="E31" s="100"/>
      <c r="F31" s="100"/>
      <c r="G31" s="100"/>
      <c r="H31" s="100"/>
      <c r="I31" s="17"/>
      <c r="J31" s="17"/>
      <c r="K31" s="17"/>
    </row>
    <row r="32" spans="1:11" ht="23.25" customHeight="1" x14ac:dyDescent="0.2">
      <c r="A32" s="9">
        <v>1</v>
      </c>
      <c r="B32" s="108" t="s">
        <v>135</v>
      </c>
      <c r="C32" s="114"/>
      <c r="D32" s="114"/>
      <c r="E32" s="114"/>
      <c r="F32" s="114"/>
      <c r="G32" s="114"/>
      <c r="H32" s="115"/>
      <c r="I32" s="17"/>
      <c r="J32" s="17"/>
      <c r="K32" s="17"/>
    </row>
    <row r="33" spans="1:14" ht="15.7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4" ht="15.75" x14ac:dyDescent="0.2">
      <c r="A34" s="99" t="s">
        <v>7</v>
      </c>
      <c r="B34" s="99"/>
      <c r="C34" s="99"/>
      <c r="D34" s="99"/>
      <c r="E34" s="99"/>
      <c r="F34" s="99"/>
      <c r="G34" s="99"/>
      <c r="H34" s="99"/>
      <c r="I34" s="17"/>
      <c r="J34" s="17"/>
      <c r="K34" s="17"/>
    </row>
    <row r="35" spans="1:14" ht="15.75" x14ac:dyDescent="0.2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4"/>
      <c r="K35" s="4"/>
    </row>
    <row r="36" spans="1:14" s="23" customFormat="1" ht="78.75" customHeight="1" x14ac:dyDescent="0.2">
      <c r="A36" s="16" t="s">
        <v>16</v>
      </c>
      <c r="B36" s="100" t="s">
        <v>20</v>
      </c>
      <c r="C36" s="100"/>
      <c r="D36" s="100" t="s">
        <v>21</v>
      </c>
      <c r="E36" s="100"/>
      <c r="F36" s="100" t="s">
        <v>22</v>
      </c>
      <c r="G36" s="100"/>
      <c r="H36" s="100" t="s">
        <v>23</v>
      </c>
      <c r="I36" s="100"/>
      <c r="J36" s="3"/>
      <c r="K36" s="21"/>
    </row>
    <row r="37" spans="1:14" ht="15.75" x14ac:dyDescent="0.2">
      <c r="A37" s="24">
        <v>1</v>
      </c>
      <c r="B37" s="101">
        <v>2</v>
      </c>
      <c r="C37" s="101"/>
      <c r="D37" s="101">
        <v>3</v>
      </c>
      <c r="E37" s="101"/>
      <c r="F37" s="101">
        <v>4</v>
      </c>
      <c r="G37" s="101"/>
      <c r="H37" s="101">
        <v>6</v>
      </c>
      <c r="I37" s="101"/>
      <c r="J37" s="10"/>
      <c r="K37" s="17"/>
    </row>
    <row r="38" spans="1:14" ht="45" customHeight="1" x14ac:dyDescent="0.2">
      <c r="A38" s="26">
        <v>1</v>
      </c>
      <c r="B38" s="72" t="s">
        <v>24</v>
      </c>
      <c r="C38" s="72"/>
      <c r="D38" s="110">
        <v>252735119.78999999</v>
      </c>
      <c r="E38" s="110"/>
      <c r="F38" s="110">
        <v>31105930</v>
      </c>
      <c r="G38" s="110"/>
      <c r="H38" s="110">
        <f>D38+F38</f>
        <v>283841049.78999996</v>
      </c>
      <c r="I38" s="110"/>
      <c r="J38" s="11"/>
      <c r="K38" s="17"/>
      <c r="L38" s="49"/>
    </row>
    <row r="39" spans="1:14" ht="45" customHeight="1" x14ac:dyDescent="0.2">
      <c r="A39" s="26">
        <v>2</v>
      </c>
      <c r="B39" s="72" t="s">
        <v>25</v>
      </c>
      <c r="C39" s="72"/>
      <c r="D39" s="110">
        <v>35623914.350000001</v>
      </c>
      <c r="E39" s="110"/>
      <c r="F39" s="110">
        <v>21451120</v>
      </c>
      <c r="G39" s="110"/>
      <c r="H39" s="110">
        <f t="shared" ref="H39:H42" si="0">D39+F39</f>
        <v>57075034.350000001</v>
      </c>
      <c r="I39" s="110"/>
      <c r="J39" s="11"/>
      <c r="K39" s="17"/>
      <c r="L39" s="49"/>
    </row>
    <row r="40" spans="1:14" ht="45" customHeight="1" x14ac:dyDescent="0.2">
      <c r="A40" s="26">
        <v>3</v>
      </c>
      <c r="B40" s="72" t="s">
        <v>26</v>
      </c>
      <c r="C40" s="72"/>
      <c r="D40" s="112"/>
      <c r="E40" s="112"/>
      <c r="F40" s="110">
        <v>5392340.8899999997</v>
      </c>
      <c r="G40" s="110"/>
      <c r="H40" s="110">
        <f t="shared" si="0"/>
        <v>5392340.8899999997</v>
      </c>
      <c r="I40" s="110"/>
      <c r="J40" s="11"/>
      <c r="K40" s="17"/>
      <c r="L40" s="49"/>
    </row>
    <row r="41" spans="1:14" ht="45" customHeight="1" x14ac:dyDescent="0.2">
      <c r="A41" s="26">
        <v>4</v>
      </c>
      <c r="B41" s="72" t="s">
        <v>27</v>
      </c>
      <c r="C41" s="72"/>
      <c r="D41" s="112"/>
      <c r="E41" s="112"/>
      <c r="F41" s="110">
        <v>9112800</v>
      </c>
      <c r="G41" s="110"/>
      <c r="H41" s="110">
        <f>D41+F41</f>
        <v>9112800</v>
      </c>
      <c r="I41" s="110"/>
      <c r="J41" s="11"/>
      <c r="K41" s="17"/>
      <c r="L41" s="49"/>
      <c r="N41" s="49"/>
    </row>
    <row r="42" spans="1:14" ht="45" customHeight="1" x14ac:dyDescent="0.2">
      <c r="A42" s="26">
        <v>5</v>
      </c>
      <c r="B42" s="72" t="s">
        <v>29</v>
      </c>
      <c r="C42" s="72"/>
      <c r="D42" s="112"/>
      <c r="E42" s="112"/>
      <c r="F42" s="110">
        <v>3208500</v>
      </c>
      <c r="G42" s="110"/>
      <c r="H42" s="110">
        <f t="shared" si="0"/>
        <v>3208500</v>
      </c>
      <c r="I42" s="110"/>
      <c r="J42" s="17"/>
      <c r="K42" s="17"/>
      <c r="L42" s="49"/>
      <c r="N42" s="49"/>
    </row>
    <row r="43" spans="1:14" ht="15.75" x14ac:dyDescent="0.2">
      <c r="A43" s="102" t="s">
        <v>10</v>
      </c>
      <c r="B43" s="102"/>
      <c r="C43" s="102"/>
      <c r="D43" s="110">
        <f>SUM(D38:D42)</f>
        <v>288359034.13999999</v>
      </c>
      <c r="E43" s="110"/>
      <c r="F43" s="110">
        <f t="shared" ref="F43" si="1">SUM(F38:F42)</f>
        <v>70270690.890000001</v>
      </c>
      <c r="G43" s="110"/>
      <c r="H43" s="110">
        <f t="shared" ref="H43" si="2">SUM(H38:H42)</f>
        <v>358629725.02999997</v>
      </c>
      <c r="I43" s="110"/>
      <c r="J43" s="17"/>
      <c r="K43" s="17"/>
      <c r="L43" s="49"/>
    </row>
    <row r="44" spans="1:14" ht="15.75" x14ac:dyDescent="0.2">
      <c r="A44" s="17"/>
      <c r="B44" s="18"/>
      <c r="C44" s="17"/>
      <c r="D44" s="12"/>
      <c r="E44" s="12"/>
      <c r="F44" s="12"/>
      <c r="G44" s="12"/>
      <c r="H44" s="12"/>
      <c r="I44" s="12"/>
      <c r="J44" s="17"/>
      <c r="K44" s="17"/>
      <c r="L44" s="49"/>
    </row>
    <row r="45" spans="1:14" ht="15.75" x14ac:dyDescent="0.2">
      <c r="A45" s="99" t="s">
        <v>9</v>
      </c>
      <c r="B45" s="99"/>
      <c r="C45" s="99"/>
      <c r="D45" s="99"/>
      <c r="E45" s="99"/>
      <c r="F45" s="99"/>
      <c r="G45" s="99"/>
      <c r="H45" s="99"/>
      <c r="I45" s="17"/>
      <c r="J45" s="17"/>
      <c r="K45" s="17"/>
    </row>
    <row r="46" spans="1:14" ht="16.5" customHeight="1" x14ac:dyDescent="0.2">
      <c r="A46" s="111" t="s">
        <v>8</v>
      </c>
      <c r="B46" s="111"/>
      <c r="C46" s="111"/>
      <c r="D46" s="111"/>
      <c r="E46" s="111"/>
      <c r="F46" s="111"/>
      <c r="G46" s="111"/>
      <c r="H46" s="111"/>
      <c r="I46" s="111"/>
      <c r="J46" s="4"/>
      <c r="K46" s="4"/>
    </row>
    <row r="47" spans="1:14" ht="31.5" customHeight="1" x14ac:dyDescent="0.2">
      <c r="A47" s="100" t="s">
        <v>30</v>
      </c>
      <c r="B47" s="100"/>
      <c r="C47" s="100"/>
      <c r="D47" s="100" t="s">
        <v>21</v>
      </c>
      <c r="E47" s="100"/>
      <c r="F47" s="100" t="s">
        <v>22</v>
      </c>
      <c r="G47" s="100"/>
      <c r="H47" s="100" t="s">
        <v>23</v>
      </c>
      <c r="I47" s="100"/>
      <c r="J47" s="17"/>
      <c r="K47" s="17"/>
    </row>
    <row r="48" spans="1:14" ht="16.5" customHeight="1" x14ac:dyDescent="0.2">
      <c r="A48" s="101">
        <v>1</v>
      </c>
      <c r="B48" s="101"/>
      <c r="C48" s="101"/>
      <c r="D48" s="101">
        <v>2</v>
      </c>
      <c r="E48" s="101"/>
      <c r="F48" s="101">
        <v>3</v>
      </c>
      <c r="G48" s="101"/>
      <c r="H48" s="101">
        <v>4</v>
      </c>
      <c r="I48" s="101"/>
      <c r="J48" s="17"/>
      <c r="K48" s="17"/>
    </row>
    <row r="49" spans="1:11" ht="53.25" customHeight="1" x14ac:dyDescent="0.2">
      <c r="A49" s="72" t="s">
        <v>84</v>
      </c>
      <c r="B49" s="72"/>
      <c r="C49" s="108"/>
      <c r="D49" s="103">
        <v>280571267.13999999</v>
      </c>
      <c r="E49" s="103"/>
      <c r="F49" s="103">
        <v>70178240.890000001</v>
      </c>
      <c r="G49" s="103"/>
      <c r="H49" s="103">
        <f>F49+D49</f>
        <v>350749508.02999997</v>
      </c>
      <c r="I49" s="103"/>
      <c r="J49" s="17"/>
      <c r="K49" s="17"/>
    </row>
    <row r="50" spans="1:11" ht="45" customHeight="1" x14ac:dyDescent="0.2">
      <c r="A50" s="72" t="s">
        <v>139</v>
      </c>
      <c r="B50" s="72"/>
      <c r="C50" s="108"/>
      <c r="D50" s="103">
        <v>7730217</v>
      </c>
      <c r="E50" s="103"/>
      <c r="F50" s="109"/>
      <c r="G50" s="109"/>
      <c r="H50" s="103">
        <f t="shared" ref="H50:H51" si="3">F50+D50</f>
        <v>7730217</v>
      </c>
      <c r="I50" s="103"/>
      <c r="J50" s="17"/>
      <c r="K50" s="17"/>
    </row>
    <row r="51" spans="1:11" ht="45" customHeight="1" x14ac:dyDescent="0.2">
      <c r="A51" s="102" t="s">
        <v>86</v>
      </c>
      <c r="B51" s="102"/>
      <c r="C51" s="102"/>
      <c r="D51" s="103">
        <v>57550</v>
      </c>
      <c r="E51" s="103"/>
      <c r="F51" s="104">
        <v>92450</v>
      </c>
      <c r="G51" s="104"/>
      <c r="H51" s="103">
        <f t="shared" si="3"/>
        <v>150000</v>
      </c>
      <c r="I51" s="103"/>
      <c r="J51" s="17"/>
      <c r="K51" s="17"/>
    </row>
    <row r="52" spans="1:11" ht="26.25" customHeight="1" x14ac:dyDescent="0.2">
      <c r="A52" s="105" t="s">
        <v>10</v>
      </c>
      <c r="B52" s="106"/>
      <c r="C52" s="106"/>
      <c r="D52" s="107">
        <f>D49+D50+D51</f>
        <v>288359034.13999999</v>
      </c>
      <c r="E52" s="107"/>
      <c r="F52" s="107">
        <f>F49+F50+F51</f>
        <v>70270690.890000001</v>
      </c>
      <c r="G52" s="107"/>
      <c r="H52" s="103">
        <f>F52+D52</f>
        <v>358629725.02999997</v>
      </c>
      <c r="I52" s="103"/>
      <c r="J52" s="17"/>
      <c r="K52" s="17"/>
    </row>
    <row r="53" spans="1:11" ht="15.7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7.25" customHeight="1" x14ac:dyDescent="0.2">
      <c r="A54" s="99" t="s">
        <v>31</v>
      </c>
      <c r="B54" s="99"/>
      <c r="C54" s="99"/>
      <c r="D54" s="99"/>
      <c r="E54" s="99"/>
      <c r="F54" s="99"/>
      <c r="G54" s="99"/>
      <c r="H54" s="99"/>
      <c r="I54" s="17"/>
      <c r="J54" s="17"/>
      <c r="K54" s="17"/>
    </row>
    <row r="55" spans="1:11" ht="49.5" customHeight="1" x14ac:dyDescent="0.2">
      <c r="A55" s="16" t="s">
        <v>16</v>
      </c>
      <c r="B55" s="16" t="s">
        <v>32</v>
      </c>
      <c r="C55" s="16" t="s">
        <v>33</v>
      </c>
      <c r="D55" s="100" t="s">
        <v>34</v>
      </c>
      <c r="E55" s="100"/>
      <c r="F55" s="100" t="s">
        <v>21</v>
      </c>
      <c r="G55" s="100"/>
      <c r="H55" s="100" t="s">
        <v>22</v>
      </c>
      <c r="I55" s="100"/>
      <c r="J55" s="100" t="s">
        <v>23</v>
      </c>
      <c r="K55" s="100"/>
    </row>
    <row r="56" spans="1:11" s="23" customFormat="1" ht="21.95" customHeight="1" x14ac:dyDescent="0.2">
      <c r="A56" s="24">
        <v>1</v>
      </c>
      <c r="B56" s="24">
        <v>2</v>
      </c>
      <c r="C56" s="24">
        <v>3</v>
      </c>
      <c r="D56" s="101">
        <v>4</v>
      </c>
      <c r="E56" s="101"/>
      <c r="F56" s="101">
        <v>5</v>
      </c>
      <c r="G56" s="101"/>
      <c r="H56" s="101">
        <v>6</v>
      </c>
      <c r="I56" s="101"/>
      <c r="J56" s="101">
        <v>7</v>
      </c>
      <c r="K56" s="88"/>
    </row>
    <row r="57" spans="1:11" ht="21.95" customHeight="1" x14ac:dyDescent="0.2">
      <c r="A57" s="26">
        <v>1</v>
      </c>
      <c r="B57" s="5" t="s">
        <v>15</v>
      </c>
      <c r="C57" s="27"/>
      <c r="D57" s="88"/>
      <c r="E57" s="88"/>
      <c r="F57" s="88"/>
      <c r="G57" s="88"/>
      <c r="H57" s="88"/>
      <c r="I57" s="88"/>
      <c r="J57" s="88"/>
      <c r="K57" s="88"/>
    </row>
    <row r="58" spans="1:11" ht="36" customHeight="1" x14ac:dyDescent="0.2">
      <c r="A58" s="25"/>
      <c r="B58" s="19" t="s">
        <v>35</v>
      </c>
      <c r="C58" s="19" t="s">
        <v>36</v>
      </c>
      <c r="D58" s="72" t="s">
        <v>37</v>
      </c>
      <c r="E58" s="72"/>
      <c r="F58" s="87">
        <v>49</v>
      </c>
      <c r="G58" s="87"/>
      <c r="H58" s="88"/>
      <c r="I58" s="88"/>
      <c r="J58" s="87">
        <f>F58+H58</f>
        <v>49</v>
      </c>
      <c r="K58" s="87"/>
    </row>
    <row r="59" spans="1:11" ht="35.85" customHeight="1" x14ac:dyDescent="0.2">
      <c r="A59" s="25"/>
      <c r="B59" s="19" t="s">
        <v>38</v>
      </c>
      <c r="C59" s="19" t="s">
        <v>36</v>
      </c>
      <c r="D59" s="72" t="s">
        <v>37</v>
      </c>
      <c r="E59" s="72"/>
      <c r="F59" s="87">
        <v>1282</v>
      </c>
      <c r="G59" s="87"/>
      <c r="H59" s="88"/>
      <c r="I59" s="88"/>
      <c r="J59" s="87">
        <f t="shared" ref="J59:J91" si="4">F59+H59</f>
        <v>1282</v>
      </c>
      <c r="K59" s="87"/>
    </row>
    <row r="60" spans="1:11" ht="63.75" customHeight="1" x14ac:dyDescent="0.2">
      <c r="A60" s="25"/>
      <c r="B60" s="19" t="s">
        <v>39</v>
      </c>
      <c r="C60" s="19" t="s">
        <v>36</v>
      </c>
      <c r="D60" s="72" t="s">
        <v>11</v>
      </c>
      <c r="E60" s="72"/>
      <c r="F60" s="90">
        <v>3305.22</v>
      </c>
      <c r="G60" s="90"/>
      <c r="H60" s="86">
        <v>131.83000000000001</v>
      </c>
      <c r="I60" s="86"/>
      <c r="J60" s="90">
        <f t="shared" si="4"/>
        <v>3437.0499999999997</v>
      </c>
      <c r="K60" s="90"/>
    </row>
    <row r="61" spans="1:11" ht="70.5" customHeight="1" x14ac:dyDescent="0.2">
      <c r="A61" s="25"/>
      <c r="B61" s="19" t="s">
        <v>40</v>
      </c>
      <c r="C61" s="19" t="s">
        <v>36</v>
      </c>
      <c r="D61" s="72" t="s">
        <v>11</v>
      </c>
      <c r="E61" s="72"/>
      <c r="F61" s="90">
        <v>4631.97</v>
      </c>
      <c r="G61" s="90"/>
      <c r="H61" s="86">
        <v>154.58000000000001</v>
      </c>
      <c r="I61" s="86"/>
      <c r="J61" s="90">
        <f t="shared" si="4"/>
        <v>4786.55</v>
      </c>
      <c r="K61" s="90"/>
    </row>
    <row r="62" spans="1:11" ht="309" customHeight="1" x14ac:dyDescent="0.2">
      <c r="A62" s="25"/>
      <c r="B62" s="19" t="s">
        <v>136</v>
      </c>
      <c r="C62" s="19" t="s">
        <v>41</v>
      </c>
      <c r="D62" s="72" t="s">
        <v>131</v>
      </c>
      <c r="E62" s="72"/>
      <c r="F62" s="98"/>
      <c r="G62" s="98"/>
      <c r="H62" s="89">
        <v>5908500</v>
      </c>
      <c r="I62" s="89"/>
      <c r="J62" s="89">
        <f t="shared" si="4"/>
        <v>5908500</v>
      </c>
      <c r="K62" s="89"/>
    </row>
    <row r="63" spans="1:11" ht="291.75" customHeight="1" x14ac:dyDescent="0.2">
      <c r="A63" s="25"/>
      <c r="B63" s="19" t="s">
        <v>140</v>
      </c>
      <c r="C63" s="19" t="s">
        <v>41</v>
      </c>
      <c r="D63" s="72" t="s">
        <v>131</v>
      </c>
      <c r="E63" s="72"/>
      <c r="F63" s="98"/>
      <c r="G63" s="98"/>
      <c r="H63" s="89">
        <v>2692340.89</v>
      </c>
      <c r="I63" s="89"/>
      <c r="J63" s="89">
        <f t="shared" si="4"/>
        <v>2692340.89</v>
      </c>
      <c r="K63" s="89"/>
    </row>
    <row r="64" spans="1:11" s="34" customFormat="1" ht="277.5" customHeight="1" x14ac:dyDescent="0.2">
      <c r="A64" s="33"/>
      <c r="B64" s="32" t="s">
        <v>153</v>
      </c>
      <c r="C64" s="32" t="s">
        <v>41</v>
      </c>
      <c r="D64" s="72" t="s">
        <v>154</v>
      </c>
      <c r="E64" s="72"/>
      <c r="F64" s="96">
        <f>1128060+61000</f>
        <v>1189060</v>
      </c>
      <c r="G64" s="97"/>
      <c r="H64" s="77"/>
      <c r="I64" s="78"/>
      <c r="J64" s="77">
        <f>F64+H64</f>
        <v>1189060</v>
      </c>
      <c r="K64" s="78"/>
    </row>
    <row r="65" spans="1:11" ht="81" customHeight="1" x14ac:dyDescent="0.2">
      <c r="A65" s="25"/>
      <c r="B65" s="19" t="s">
        <v>145</v>
      </c>
      <c r="C65" s="32" t="s">
        <v>41</v>
      </c>
      <c r="D65" s="72" t="s">
        <v>146</v>
      </c>
      <c r="E65" s="72"/>
      <c r="F65" s="96">
        <v>1080000</v>
      </c>
      <c r="G65" s="97"/>
      <c r="H65" s="77"/>
      <c r="I65" s="78"/>
      <c r="J65" s="77">
        <f t="shared" si="4"/>
        <v>1080000</v>
      </c>
      <c r="K65" s="78"/>
    </row>
    <row r="66" spans="1:11" ht="228.75" customHeight="1" x14ac:dyDescent="0.2">
      <c r="A66" s="25"/>
      <c r="B66" s="19" t="s">
        <v>147</v>
      </c>
      <c r="C66" s="32" t="s">
        <v>41</v>
      </c>
      <c r="D66" s="72" t="s">
        <v>131</v>
      </c>
      <c r="E66" s="72"/>
      <c r="F66" s="96">
        <v>260500</v>
      </c>
      <c r="G66" s="97"/>
      <c r="H66" s="77">
        <v>982500</v>
      </c>
      <c r="I66" s="78"/>
      <c r="J66" s="77">
        <f t="shared" si="4"/>
        <v>1243000</v>
      </c>
      <c r="K66" s="78"/>
    </row>
    <row r="67" spans="1:11" ht="85.5" customHeight="1" x14ac:dyDescent="0.2">
      <c r="A67" s="25"/>
      <c r="B67" s="19" t="s">
        <v>137</v>
      </c>
      <c r="C67" s="32" t="s">
        <v>41</v>
      </c>
      <c r="D67" s="72" t="s">
        <v>141</v>
      </c>
      <c r="E67" s="72"/>
      <c r="F67" s="96"/>
      <c r="G67" s="97"/>
      <c r="H67" s="96">
        <v>2000000</v>
      </c>
      <c r="I67" s="97"/>
      <c r="J67" s="77">
        <f t="shared" si="4"/>
        <v>2000000</v>
      </c>
      <c r="K67" s="78"/>
    </row>
    <row r="68" spans="1:11" s="36" customFormat="1" ht="85.5" customHeight="1" x14ac:dyDescent="0.2">
      <c r="A68" s="38"/>
      <c r="B68" s="37" t="s">
        <v>138</v>
      </c>
      <c r="C68" s="37" t="s">
        <v>41</v>
      </c>
      <c r="D68" s="72" t="s">
        <v>132</v>
      </c>
      <c r="E68" s="72"/>
      <c r="F68" s="39"/>
      <c r="G68" s="40">
        <v>1914540</v>
      </c>
      <c r="H68" s="96">
        <v>3037850</v>
      </c>
      <c r="I68" s="97"/>
      <c r="J68" s="77">
        <f>G68+H68</f>
        <v>4952390</v>
      </c>
      <c r="K68" s="78"/>
    </row>
    <row r="69" spans="1:11" ht="66" customHeight="1" x14ac:dyDescent="0.2">
      <c r="A69" s="25"/>
      <c r="B69" s="19" t="s">
        <v>108</v>
      </c>
      <c r="C69" s="32" t="s">
        <v>41</v>
      </c>
      <c r="D69" s="72" t="s">
        <v>122</v>
      </c>
      <c r="E69" s="72"/>
      <c r="F69" s="96"/>
      <c r="G69" s="97"/>
      <c r="H69" s="96">
        <v>3000000</v>
      </c>
      <c r="I69" s="97"/>
      <c r="J69" s="77">
        <f t="shared" si="4"/>
        <v>3000000</v>
      </c>
      <c r="K69" s="78"/>
    </row>
    <row r="70" spans="1:11" ht="66" customHeight="1" x14ac:dyDescent="0.2">
      <c r="A70" s="30"/>
      <c r="B70" s="29" t="s">
        <v>128</v>
      </c>
      <c r="C70" s="32" t="s">
        <v>41</v>
      </c>
      <c r="D70" s="72" t="s">
        <v>125</v>
      </c>
      <c r="E70" s="72"/>
      <c r="F70" s="94">
        <v>57550</v>
      </c>
      <c r="G70" s="95"/>
      <c r="H70" s="77">
        <v>92450</v>
      </c>
      <c r="I70" s="78"/>
      <c r="J70" s="77">
        <f t="shared" ref="J70" si="5">F70+H70</f>
        <v>150000</v>
      </c>
      <c r="K70" s="78"/>
    </row>
    <row r="71" spans="1:11" ht="35.85" customHeight="1" x14ac:dyDescent="0.2">
      <c r="A71" s="25">
        <v>2</v>
      </c>
      <c r="B71" s="5" t="s">
        <v>14</v>
      </c>
      <c r="C71" s="19"/>
      <c r="D71" s="72"/>
      <c r="E71" s="72"/>
      <c r="F71" s="87"/>
      <c r="G71" s="87"/>
      <c r="H71" s="88"/>
      <c r="I71" s="88"/>
      <c r="J71" s="77"/>
      <c r="K71" s="78"/>
    </row>
    <row r="72" spans="1:11" ht="83.25" customHeight="1" x14ac:dyDescent="0.2">
      <c r="A72" s="25"/>
      <c r="B72" s="19" t="s">
        <v>42</v>
      </c>
      <c r="C72" s="19" t="s">
        <v>43</v>
      </c>
      <c r="D72" s="72" t="s">
        <v>119</v>
      </c>
      <c r="E72" s="72"/>
      <c r="F72" s="87">
        <v>36944</v>
      </c>
      <c r="G72" s="87"/>
      <c r="H72" s="93"/>
      <c r="I72" s="93"/>
      <c r="J72" s="75">
        <f t="shared" ref="J72:J79" si="6">F72+H72</f>
        <v>36944</v>
      </c>
      <c r="K72" s="76"/>
    </row>
    <row r="73" spans="1:11" ht="61.5" customHeight="1" x14ac:dyDescent="0.2">
      <c r="A73" s="25"/>
      <c r="B73" s="19" t="s">
        <v>110</v>
      </c>
      <c r="C73" s="19" t="s">
        <v>36</v>
      </c>
      <c r="D73" s="72" t="s">
        <v>126</v>
      </c>
      <c r="E73" s="72"/>
      <c r="F73" s="87"/>
      <c r="G73" s="87"/>
      <c r="H73" s="88">
        <v>1</v>
      </c>
      <c r="I73" s="88"/>
      <c r="J73" s="75">
        <f t="shared" si="6"/>
        <v>1</v>
      </c>
      <c r="K73" s="76"/>
    </row>
    <row r="74" spans="1:11" ht="75" customHeight="1" x14ac:dyDescent="0.2">
      <c r="A74" s="25"/>
      <c r="B74" s="19" t="s">
        <v>44</v>
      </c>
      <c r="C74" s="19" t="s">
        <v>36</v>
      </c>
      <c r="D74" s="72" t="s">
        <v>131</v>
      </c>
      <c r="E74" s="72"/>
      <c r="F74" s="88">
        <v>5</v>
      </c>
      <c r="G74" s="88"/>
      <c r="H74" s="87"/>
      <c r="I74" s="87"/>
      <c r="J74" s="75">
        <v>5</v>
      </c>
      <c r="K74" s="76"/>
    </row>
    <row r="75" spans="1:11" ht="98.25" customHeight="1" x14ac:dyDescent="0.2">
      <c r="A75" s="25"/>
      <c r="B75" s="19" t="s">
        <v>121</v>
      </c>
      <c r="C75" s="19" t="s">
        <v>36</v>
      </c>
      <c r="D75" s="72" t="s">
        <v>131</v>
      </c>
      <c r="E75" s="72"/>
      <c r="F75" s="88">
        <v>1</v>
      </c>
      <c r="G75" s="88"/>
      <c r="H75" s="87">
        <v>6</v>
      </c>
      <c r="I75" s="87"/>
      <c r="J75" s="75">
        <f t="shared" si="6"/>
        <v>7</v>
      </c>
      <c r="K75" s="76"/>
    </row>
    <row r="76" spans="1:11" ht="97.5" customHeight="1" x14ac:dyDescent="0.2">
      <c r="A76" s="25"/>
      <c r="B76" s="19" t="s">
        <v>142</v>
      </c>
      <c r="C76" s="19" t="s">
        <v>36</v>
      </c>
      <c r="D76" s="72" t="s">
        <v>131</v>
      </c>
      <c r="E76" s="72"/>
      <c r="F76" s="88">
        <v>10</v>
      </c>
      <c r="G76" s="88"/>
      <c r="H76" s="87">
        <v>13</v>
      </c>
      <c r="I76" s="87"/>
      <c r="J76" s="75">
        <f t="shared" si="6"/>
        <v>23</v>
      </c>
      <c r="K76" s="76"/>
    </row>
    <row r="77" spans="1:11" ht="50.25" customHeight="1" x14ac:dyDescent="0.2">
      <c r="A77" s="26"/>
      <c r="B77" s="19" t="s">
        <v>114</v>
      </c>
      <c r="C77" s="19" t="s">
        <v>36</v>
      </c>
      <c r="D77" s="72" t="s">
        <v>125</v>
      </c>
      <c r="E77" s="72"/>
      <c r="F77" s="88"/>
      <c r="G77" s="88"/>
      <c r="H77" s="87">
        <v>15</v>
      </c>
      <c r="I77" s="87"/>
      <c r="J77" s="75">
        <f t="shared" si="6"/>
        <v>15</v>
      </c>
      <c r="K77" s="76"/>
    </row>
    <row r="78" spans="1:11" ht="50.25" customHeight="1" x14ac:dyDescent="0.2">
      <c r="A78" s="26"/>
      <c r="B78" s="19" t="s">
        <v>113</v>
      </c>
      <c r="C78" s="19" t="s">
        <v>36</v>
      </c>
      <c r="D78" s="72" t="s">
        <v>125</v>
      </c>
      <c r="E78" s="72"/>
      <c r="F78" s="73"/>
      <c r="G78" s="74"/>
      <c r="H78" s="87">
        <v>41</v>
      </c>
      <c r="I78" s="87"/>
      <c r="J78" s="75">
        <f t="shared" si="6"/>
        <v>41</v>
      </c>
      <c r="K78" s="76"/>
    </row>
    <row r="79" spans="1:11" ht="78.75" customHeight="1" x14ac:dyDescent="0.2">
      <c r="A79" s="25"/>
      <c r="B79" s="19" t="s">
        <v>55</v>
      </c>
      <c r="C79" s="19" t="s">
        <v>36</v>
      </c>
      <c r="D79" s="72" t="s">
        <v>131</v>
      </c>
      <c r="E79" s="72"/>
      <c r="F79" s="88"/>
      <c r="G79" s="88"/>
      <c r="H79" s="88">
        <v>8</v>
      </c>
      <c r="I79" s="88"/>
      <c r="J79" s="75">
        <f t="shared" si="6"/>
        <v>8</v>
      </c>
      <c r="K79" s="76"/>
    </row>
    <row r="80" spans="1:11" s="46" customFormat="1" ht="78.75" customHeight="1" x14ac:dyDescent="0.2">
      <c r="A80" s="44"/>
      <c r="B80" s="43" t="s">
        <v>143</v>
      </c>
      <c r="C80" s="43" t="s">
        <v>36</v>
      </c>
      <c r="D80" s="72" t="s">
        <v>132</v>
      </c>
      <c r="E80" s="72"/>
      <c r="F80" s="73"/>
      <c r="G80" s="74"/>
      <c r="H80" s="73">
        <v>2</v>
      </c>
      <c r="I80" s="74"/>
      <c r="J80" s="75">
        <f t="shared" ref="J80" si="7">F80+H80</f>
        <v>2</v>
      </c>
      <c r="K80" s="76"/>
    </row>
    <row r="81" spans="1:11" ht="30" customHeight="1" x14ac:dyDescent="0.2">
      <c r="A81" s="25">
        <v>3</v>
      </c>
      <c r="B81" s="5" t="s">
        <v>13</v>
      </c>
      <c r="C81" s="19"/>
      <c r="D81" s="72"/>
      <c r="E81" s="91"/>
      <c r="F81" s="92"/>
      <c r="G81" s="92"/>
      <c r="H81" s="87"/>
      <c r="I81" s="87"/>
      <c r="J81" s="87"/>
      <c r="K81" s="87"/>
    </row>
    <row r="82" spans="1:11" ht="45" customHeight="1" x14ac:dyDescent="0.2">
      <c r="A82" s="25"/>
      <c r="B82" s="19" t="s">
        <v>115</v>
      </c>
      <c r="C82" s="19" t="s">
        <v>41</v>
      </c>
      <c r="D82" s="72" t="s">
        <v>46</v>
      </c>
      <c r="E82" s="72"/>
      <c r="F82" s="87">
        <v>7805</v>
      </c>
      <c r="G82" s="87"/>
      <c r="H82" s="88">
        <v>1902</v>
      </c>
      <c r="I82" s="88"/>
      <c r="J82" s="87">
        <f t="shared" si="4"/>
        <v>9707</v>
      </c>
      <c r="K82" s="87"/>
    </row>
    <row r="83" spans="1:11" ht="39" customHeight="1" x14ac:dyDescent="0.2">
      <c r="A83" s="25"/>
      <c r="B83" s="19" t="s">
        <v>45</v>
      </c>
      <c r="C83" s="19" t="s">
        <v>43</v>
      </c>
      <c r="D83" s="72" t="s">
        <v>46</v>
      </c>
      <c r="E83" s="72"/>
      <c r="F83" s="88">
        <v>29</v>
      </c>
      <c r="G83" s="88"/>
      <c r="H83" s="89"/>
      <c r="I83" s="89"/>
      <c r="J83" s="87">
        <f t="shared" si="4"/>
        <v>29</v>
      </c>
      <c r="K83" s="87"/>
    </row>
    <row r="84" spans="1:11" ht="46.5" customHeight="1" x14ac:dyDescent="0.2">
      <c r="A84" s="25"/>
      <c r="B84" s="19" t="s">
        <v>123</v>
      </c>
      <c r="C84" s="19" t="s">
        <v>41</v>
      </c>
      <c r="D84" s="72" t="s">
        <v>46</v>
      </c>
      <c r="E84" s="72"/>
      <c r="F84" s="88"/>
      <c r="G84" s="88"/>
      <c r="H84" s="89">
        <v>100000</v>
      </c>
      <c r="I84" s="89"/>
      <c r="J84" s="90">
        <f>H84</f>
        <v>100000</v>
      </c>
      <c r="K84" s="90"/>
    </row>
    <row r="85" spans="1:11" ht="43.5" customHeight="1" x14ac:dyDescent="0.2">
      <c r="A85" s="26"/>
      <c r="B85" s="19" t="s">
        <v>124</v>
      </c>
      <c r="C85" s="31" t="s">
        <v>41</v>
      </c>
      <c r="D85" s="72" t="s">
        <v>46</v>
      </c>
      <c r="E85" s="72"/>
      <c r="F85" s="88"/>
      <c r="G85" s="88"/>
      <c r="H85" s="89">
        <v>200000</v>
      </c>
      <c r="I85" s="89"/>
      <c r="J85" s="90">
        <f>H85</f>
        <v>200000</v>
      </c>
      <c r="K85" s="90"/>
    </row>
    <row r="86" spans="1:11" s="46" customFormat="1" ht="60.75" customHeight="1" x14ac:dyDescent="0.2">
      <c r="A86" s="45"/>
      <c r="B86" s="43" t="s">
        <v>144</v>
      </c>
      <c r="C86" s="43" t="s">
        <v>41</v>
      </c>
      <c r="D86" s="72" t="s">
        <v>46</v>
      </c>
      <c r="E86" s="72"/>
      <c r="F86" s="73"/>
      <c r="G86" s="74"/>
      <c r="H86" s="77">
        <v>24000</v>
      </c>
      <c r="I86" s="78"/>
      <c r="J86" s="79">
        <v>24000</v>
      </c>
      <c r="K86" s="80"/>
    </row>
    <row r="87" spans="1:11" ht="21.95" customHeight="1" x14ac:dyDescent="0.2">
      <c r="A87" s="25">
        <v>4</v>
      </c>
      <c r="B87" s="5" t="s">
        <v>12</v>
      </c>
      <c r="C87" s="19"/>
      <c r="D87" s="72"/>
      <c r="E87" s="72"/>
      <c r="F87" s="87"/>
      <c r="G87" s="87"/>
      <c r="H87" s="88"/>
      <c r="I87" s="88"/>
      <c r="J87" s="87">
        <f t="shared" si="4"/>
        <v>0</v>
      </c>
      <c r="K87" s="87"/>
    </row>
    <row r="88" spans="1:11" ht="21.95" customHeight="1" x14ac:dyDescent="0.2">
      <c r="A88" s="25"/>
      <c r="B88" s="19" t="s">
        <v>48</v>
      </c>
      <c r="C88" s="19" t="s">
        <v>43</v>
      </c>
      <c r="D88" s="72" t="s">
        <v>49</v>
      </c>
      <c r="E88" s="72"/>
      <c r="F88" s="87">
        <v>1718</v>
      </c>
      <c r="G88" s="87"/>
      <c r="H88" s="88"/>
      <c r="I88" s="88"/>
      <c r="J88" s="87">
        <f t="shared" si="4"/>
        <v>1718</v>
      </c>
      <c r="K88" s="87"/>
    </row>
    <row r="89" spans="1:11" ht="27" customHeight="1" x14ac:dyDescent="0.2">
      <c r="A89" s="25"/>
      <c r="B89" s="19" t="s">
        <v>50</v>
      </c>
      <c r="C89" s="19" t="s">
        <v>51</v>
      </c>
      <c r="D89" s="72" t="s">
        <v>49</v>
      </c>
      <c r="E89" s="72"/>
      <c r="F89" s="87">
        <v>9</v>
      </c>
      <c r="G89" s="87"/>
      <c r="H89" s="88"/>
      <c r="I89" s="88"/>
      <c r="J89" s="87">
        <f t="shared" si="4"/>
        <v>9</v>
      </c>
      <c r="K89" s="87"/>
    </row>
    <row r="90" spans="1:11" ht="38.25" customHeight="1" x14ac:dyDescent="0.2">
      <c r="A90" s="25"/>
      <c r="B90" s="19" t="s">
        <v>52</v>
      </c>
      <c r="C90" s="19" t="s">
        <v>51</v>
      </c>
      <c r="D90" s="72" t="s">
        <v>46</v>
      </c>
      <c r="E90" s="72"/>
      <c r="F90" s="88">
        <v>3</v>
      </c>
      <c r="G90" s="88"/>
      <c r="H90" s="86"/>
      <c r="I90" s="86"/>
      <c r="J90" s="87">
        <f t="shared" si="4"/>
        <v>3</v>
      </c>
      <c r="K90" s="87"/>
    </row>
    <row r="91" spans="1:11" ht="31.5" x14ac:dyDescent="0.2">
      <c r="A91" s="27"/>
      <c r="B91" s="19" t="s">
        <v>53</v>
      </c>
      <c r="C91" s="19" t="s">
        <v>51</v>
      </c>
      <c r="D91" s="72" t="s">
        <v>46</v>
      </c>
      <c r="E91" s="72"/>
      <c r="F91" s="86"/>
      <c r="G91" s="86"/>
      <c r="H91" s="86">
        <v>40.9</v>
      </c>
      <c r="I91" s="86"/>
      <c r="J91" s="86">
        <f t="shared" si="4"/>
        <v>40.9</v>
      </c>
      <c r="K91" s="86"/>
    </row>
    <row r="92" spans="1:11" ht="31.5" x14ac:dyDescent="0.2">
      <c r="A92" s="27"/>
      <c r="B92" s="19" t="s">
        <v>54</v>
      </c>
      <c r="C92" s="27"/>
      <c r="D92" s="73"/>
      <c r="E92" s="74"/>
      <c r="F92" s="73">
        <v>93.1</v>
      </c>
      <c r="G92" s="74"/>
      <c r="H92" s="73">
        <v>65.7</v>
      </c>
      <c r="I92" s="74"/>
      <c r="J92" s="73">
        <v>87.7</v>
      </c>
      <c r="K92" s="74"/>
    </row>
    <row r="93" spans="1:11" s="1" customFormat="1" ht="47.25" customHeight="1" x14ac:dyDescent="0.25">
      <c r="A93" s="84" t="s">
        <v>157</v>
      </c>
      <c r="B93" s="84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" customFormat="1" ht="15.75" x14ac:dyDescent="0.2">
      <c r="A94" s="28"/>
      <c r="B94" s="17"/>
      <c r="C94" s="17"/>
      <c r="D94" s="17"/>
      <c r="E94" s="13"/>
      <c r="F94" s="17"/>
      <c r="G94" s="17"/>
      <c r="H94" s="85" t="s">
        <v>158</v>
      </c>
      <c r="I94" s="85"/>
      <c r="J94" s="85"/>
      <c r="K94" s="85"/>
    </row>
    <row r="95" spans="1:11" s="1" customFormat="1" ht="63.75" customHeight="1" x14ac:dyDescent="0.25">
      <c r="A95" s="84" t="s">
        <v>59</v>
      </c>
      <c r="B95" s="84"/>
      <c r="C95" s="17"/>
      <c r="D95" s="17"/>
      <c r="E95" s="22" t="s">
        <v>0</v>
      </c>
      <c r="F95" s="17"/>
      <c r="G95" s="17"/>
      <c r="H95" s="83" t="s">
        <v>58</v>
      </c>
      <c r="I95" s="83"/>
      <c r="J95" s="83"/>
      <c r="K95" s="83"/>
    </row>
    <row r="96" spans="1:11" s="1" customFormat="1" ht="38.25" customHeight="1" x14ac:dyDescent="0.25">
      <c r="A96" s="84" t="s">
        <v>61</v>
      </c>
      <c r="B96" s="84"/>
      <c r="C96" s="17"/>
      <c r="D96" s="17"/>
      <c r="E96" s="17"/>
      <c r="F96" s="17"/>
      <c r="G96" s="17"/>
      <c r="H96" s="83"/>
      <c r="I96" s="83"/>
      <c r="J96" s="83"/>
      <c r="K96" s="83"/>
    </row>
    <row r="97" spans="1:11" s="1" customFormat="1" ht="20.25" customHeight="1" x14ac:dyDescent="0.2">
      <c r="A97" s="28"/>
      <c r="B97" s="17"/>
      <c r="C97" s="17"/>
      <c r="D97" s="17"/>
      <c r="E97" s="13"/>
      <c r="F97" s="17"/>
      <c r="G97" s="17"/>
      <c r="H97" s="82" t="s">
        <v>60</v>
      </c>
      <c r="I97" s="82"/>
      <c r="J97" s="82"/>
      <c r="K97" s="82"/>
    </row>
    <row r="98" spans="1:11" s="1" customFormat="1" ht="34.5" customHeight="1" x14ac:dyDescent="0.2">
      <c r="A98" s="28" t="s">
        <v>62</v>
      </c>
      <c r="B98" s="17"/>
      <c r="C98" s="28"/>
      <c r="D98" s="17"/>
      <c r="E98" s="22" t="s">
        <v>0</v>
      </c>
      <c r="F98" s="22"/>
      <c r="G98" s="17"/>
      <c r="H98" s="83" t="s">
        <v>58</v>
      </c>
      <c r="I98" s="83"/>
      <c r="J98" s="83"/>
      <c r="K98" s="83"/>
    </row>
    <row r="99" spans="1:11" ht="15.75" x14ac:dyDescent="0.2">
      <c r="B99" s="28"/>
      <c r="C99" s="28"/>
      <c r="D99" s="17"/>
      <c r="E99" s="22"/>
      <c r="F99" s="22"/>
      <c r="G99" s="17"/>
      <c r="H99" s="83"/>
      <c r="I99" s="83"/>
      <c r="J99" s="83"/>
      <c r="K99" s="83"/>
    </row>
    <row r="100" spans="1:11" ht="15.75" x14ac:dyDescent="0.2">
      <c r="A100" s="42" t="s">
        <v>133</v>
      </c>
      <c r="B100" s="41"/>
    </row>
    <row r="101" spans="1:11" ht="4.5" customHeight="1" x14ac:dyDescent="0.2">
      <c r="A101" s="42"/>
      <c r="B101" s="42"/>
    </row>
    <row r="102" spans="1:11" x14ac:dyDescent="0.2">
      <c r="A102" s="81" t="s">
        <v>155</v>
      </c>
      <c r="B102" s="81"/>
    </row>
  </sheetData>
  <mergeCells count="254">
    <mergeCell ref="G1:K1"/>
    <mergeCell ref="A2:K2"/>
    <mergeCell ref="B3:F3"/>
    <mergeCell ref="G3:K3"/>
    <mergeCell ref="B4:F4"/>
    <mergeCell ref="G4:K4"/>
    <mergeCell ref="A9:K9"/>
    <mergeCell ref="A10:K10"/>
    <mergeCell ref="A11:K11"/>
    <mergeCell ref="A12:K12"/>
    <mergeCell ref="A13:K13"/>
    <mergeCell ref="A14:K14"/>
    <mergeCell ref="B5:C5"/>
    <mergeCell ref="E5:F5"/>
    <mergeCell ref="G5:K5"/>
    <mergeCell ref="A6:K6"/>
    <mergeCell ref="A7:K7"/>
    <mergeCell ref="A8:K8"/>
    <mergeCell ref="B25:H25"/>
    <mergeCell ref="A27:K27"/>
    <mergeCell ref="A29:K29"/>
    <mergeCell ref="B31:H31"/>
    <mergeCell ref="B32:H32"/>
    <mergeCell ref="A34:H34"/>
    <mergeCell ref="A15:K15"/>
    <mergeCell ref="A16:K16"/>
    <mergeCell ref="A17:K17"/>
    <mergeCell ref="A18:K18"/>
    <mergeCell ref="A22:K22"/>
    <mergeCell ref="B24:H24"/>
    <mergeCell ref="A19:K19"/>
    <mergeCell ref="A20:K20"/>
    <mergeCell ref="A21:K21"/>
    <mergeCell ref="B38:C38"/>
    <mergeCell ref="D38:E38"/>
    <mergeCell ref="F38:G38"/>
    <mergeCell ref="H38:I38"/>
    <mergeCell ref="B39:C39"/>
    <mergeCell ref="D39:E39"/>
    <mergeCell ref="F39:G39"/>
    <mergeCell ref="H39:I39"/>
    <mergeCell ref="A35:I35"/>
    <mergeCell ref="B36:C36"/>
    <mergeCell ref="D36:E36"/>
    <mergeCell ref="F36:G36"/>
    <mergeCell ref="H36:I36"/>
    <mergeCell ref="B37:C37"/>
    <mergeCell ref="D37:E37"/>
    <mergeCell ref="F37:G37"/>
    <mergeCell ref="H37:I37"/>
    <mergeCell ref="B42:C42"/>
    <mergeCell ref="D42:E42"/>
    <mergeCell ref="F42:G42"/>
    <mergeCell ref="H42:I42"/>
    <mergeCell ref="B40:C40"/>
    <mergeCell ref="D40:E40"/>
    <mergeCell ref="F40:G40"/>
    <mergeCell ref="H40:I40"/>
    <mergeCell ref="B41:C41"/>
    <mergeCell ref="D41:E41"/>
    <mergeCell ref="F41:G41"/>
    <mergeCell ref="H41:I41"/>
    <mergeCell ref="A47:C47"/>
    <mergeCell ref="D47:E47"/>
    <mergeCell ref="F47:G47"/>
    <mergeCell ref="H47:I47"/>
    <mergeCell ref="A48:C48"/>
    <mergeCell ref="D48:E48"/>
    <mergeCell ref="F48:G48"/>
    <mergeCell ref="H48:I48"/>
    <mergeCell ref="A43:C43"/>
    <mergeCell ref="D43:E43"/>
    <mergeCell ref="F43:G43"/>
    <mergeCell ref="H43:I43"/>
    <mergeCell ref="A45:H45"/>
    <mergeCell ref="A46:I46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54:H54"/>
    <mergeCell ref="D55:E55"/>
    <mergeCell ref="F55:G55"/>
    <mergeCell ref="H55:I55"/>
    <mergeCell ref="J55:K55"/>
    <mergeCell ref="D56:E56"/>
    <mergeCell ref="F56:G56"/>
    <mergeCell ref="H56:I56"/>
    <mergeCell ref="J56:K56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62:E62"/>
    <mergeCell ref="F62:G62"/>
    <mergeCell ref="H62:I62"/>
    <mergeCell ref="J62:K62"/>
    <mergeCell ref="D63:E63"/>
    <mergeCell ref="F63:G63"/>
    <mergeCell ref="H63:I63"/>
    <mergeCell ref="J63:K63"/>
    <mergeCell ref="D61:E61"/>
    <mergeCell ref="F61:G61"/>
    <mergeCell ref="H61:I61"/>
    <mergeCell ref="J61:K61"/>
    <mergeCell ref="D66:E66"/>
    <mergeCell ref="F66:G66"/>
    <mergeCell ref="H66:I66"/>
    <mergeCell ref="J66:K66"/>
    <mergeCell ref="D65:E65"/>
    <mergeCell ref="F65:G65"/>
    <mergeCell ref="H65:I65"/>
    <mergeCell ref="J65:K65"/>
    <mergeCell ref="D64:E64"/>
    <mergeCell ref="F64:G64"/>
    <mergeCell ref="H64:I64"/>
    <mergeCell ref="J64:K64"/>
    <mergeCell ref="D70:E70"/>
    <mergeCell ref="F70:G70"/>
    <mergeCell ref="H70:I70"/>
    <mergeCell ref="J70:K70"/>
    <mergeCell ref="D71:E71"/>
    <mergeCell ref="F71:G71"/>
    <mergeCell ref="H71:I71"/>
    <mergeCell ref="J71:K71"/>
    <mergeCell ref="D67:E67"/>
    <mergeCell ref="F67:G67"/>
    <mergeCell ref="H67:I67"/>
    <mergeCell ref="J67:K67"/>
    <mergeCell ref="D69:E69"/>
    <mergeCell ref="F69:G69"/>
    <mergeCell ref="H69:I69"/>
    <mergeCell ref="J69:K69"/>
    <mergeCell ref="D68:E68"/>
    <mergeCell ref="H68:I68"/>
    <mergeCell ref="J68:K68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0:E80"/>
    <mergeCell ref="F80:G80"/>
    <mergeCell ref="H80:I80"/>
    <mergeCell ref="J80:K80"/>
    <mergeCell ref="D86:E86"/>
    <mergeCell ref="F86:G86"/>
    <mergeCell ref="H86:I86"/>
    <mergeCell ref="J86:K86"/>
    <mergeCell ref="A102:B102"/>
    <mergeCell ref="H97:K97"/>
    <mergeCell ref="H98:K98"/>
    <mergeCell ref="H99:K99"/>
    <mergeCell ref="A93:B93"/>
    <mergeCell ref="H94:K94"/>
    <mergeCell ref="A95:B95"/>
    <mergeCell ref="H95:K95"/>
    <mergeCell ref="A96:B96"/>
    <mergeCell ref="H96:K96"/>
    <mergeCell ref="D91:E91"/>
    <mergeCell ref="F91:G91"/>
    <mergeCell ref="H91:I91"/>
    <mergeCell ref="J91:K91"/>
    <mergeCell ref="D92:E92"/>
    <mergeCell ref="F92:G92"/>
  </mergeCells>
  <pageMargins left="0.25" right="0.25" top="0.75" bottom="0.75" header="0.3" footer="0.3"/>
  <pageSetup paperSize="9" scale="66" fitToHeight="0" orientation="landscape" r:id="rId1"/>
  <rowBreaks count="4" manualBreakCount="4">
    <brk id="6" max="16383" man="1"/>
    <brk id="33" max="16383" man="1"/>
    <brk id="53" max="16383" man="1"/>
    <brk id="6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5"/>
  <sheetViews>
    <sheetView tabSelected="1" view="pageBreakPreview" topLeftCell="A60" zoomScale="60" zoomScaleNormal="80" workbookViewId="0">
      <selection activeCell="B74" sqref="B74"/>
    </sheetView>
  </sheetViews>
  <sheetFormatPr defaultColWidth="9.33203125" defaultRowHeight="12.75" x14ac:dyDescent="0.2"/>
  <cols>
    <col min="1" max="1" width="24.5" style="60" customWidth="1"/>
    <col min="2" max="2" width="45" style="60" customWidth="1"/>
    <col min="3" max="3" width="17" style="60" customWidth="1"/>
    <col min="4" max="4" width="23.1640625" style="60" customWidth="1"/>
    <col min="5" max="5" width="28.33203125" style="60" customWidth="1"/>
    <col min="6" max="6" width="2.6640625" style="60" customWidth="1"/>
    <col min="7" max="7" width="35" style="60" customWidth="1"/>
    <col min="8" max="8" width="16.5" style="60" customWidth="1"/>
    <col min="9" max="9" width="16" style="60" customWidth="1"/>
    <col min="10" max="10" width="9.33203125" style="60"/>
    <col min="11" max="11" width="14.1640625" style="60" customWidth="1"/>
    <col min="12" max="13" width="9.33203125" style="60"/>
    <col min="14" max="14" width="4.33203125" style="60" customWidth="1"/>
    <col min="15" max="16384" width="9.33203125" style="60"/>
  </cols>
  <sheetData>
    <row r="1" spans="1:14" ht="126.75" customHeight="1" x14ac:dyDescent="0.2">
      <c r="B1" s="6"/>
      <c r="C1" s="6"/>
      <c r="D1" s="6"/>
      <c r="E1" s="6"/>
      <c r="F1" s="6"/>
      <c r="G1" s="99" t="s">
        <v>156</v>
      </c>
      <c r="H1" s="119"/>
      <c r="I1" s="119"/>
      <c r="J1" s="119"/>
      <c r="K1" s="119"/>
    </row>
    <row r="2" spans="1:14" ht="39" customHeight="1" x14ac:dyDescent="0.2">
      <c r="A2" s="120" t="s">
        <v>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4" ht="128.25" customHeight="1" x14ac:dyDescent="0.2">
      <c r="A3" s="55" t="s">
        <v>63</v>
      </c>
      <c r="B3" s="117" t="s">
        <v>64</v>
      </c>
      <c r="C3" s="117"/>
      <c r="D3" s="117"/>
      <c r="E3" s="117"/>
      <c r="F3" s="117"/>
      <c r="G3" s="83" t="s">
        <v>65</v>
      </c>
      <c r="H3" s="83"/>
      <c r="I3" s="83"/>
      <c r="J3" s="83"/>
      <c r="K3" s="83"/>
    </row>
    <row r="4" spans="1:14" ht="118.5" customHeight="1" x14ac:dyDescent="0.2">
      <c r="A4" s="4" t="s">
        <v>66</v>
      </c>
      <c r="B4" s="117" t="s">
        <v>67</v>
      </c>
      <c r="C4" s="117"/>
      <c r="D4" s="117"/>
      <c r="E4" s="117"/>
      <c r="F4" s="117"/>
      <c r="G4" s="117" t="s">
        <v>68</v>
      </c>
      <c r="H4" s="117"/>
      <c r="I4" s="117"/>
      <c r="J4" s="117"/>
      <c r="K4" s="117"/>
    </row>
    <row r="5" spans="1:14" ht="204.75" customHeight="1" x14ac:dyDescent="0.2">
      <c r="A5" s="4" t="s">
        <v>159</v>
      </c>
      <c r="B5" s="83" t="s">
        <v>160</v>
      </c>
      <c r="C5" s="117"/>
      <c r="D5" s="54" t="s">
        <v>161</v>
      </c>
      <c r="E5" s="118" t="s">
        <v>149</v>
      </c>
      <c r="F5" s="117"/>
      <c r="G5" s="83" t="s">
        <v>118</v>
      </c>
      <c r="H5" s="117"/>
      <c r="I5" s="117"/>
      <c r="J5" s="117"/>
      <c r="K5" s="117"/>
    </row>
    <row r="6" spans="1:14" ht="49.5" customHeight="1" x14ac:dyDescent="0.2">
      <c r="A6" s="99" t="s">
        <v>181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4" ht="35.25" customHeight="1" x14ac:dyDescent="0.2">
      <c r="A7" s="99" t="s">
        <v>71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66"/>
      <c r="M7" s="66"/>
      <c r="N7" s="66"/>
    </row>
    <row r="8" spans="1:14" ht="23.25" customHeight="1" x14ac:dyDescent="0.2">
      <c r="A8" s="99" t="s">
        <v>72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66"/>
      <c r="M8" s="66"/>
      <c r="N8" s="66"/>
    </row>
    <row r="9" spans="1:14" ht="23.25" customHeight="1" x14ac:dyDescent="0.2">
      <c r="A9" s="99" t="s">
        <v>73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66"/>
      <c r="M9" s="66"/>
      <c r="N9" s="66"/>
    </row>
    <row r="10" spans="1:14" ht="23.25" customHeight="1" x14ac:dyDescent="0.2">
      <c r="A10" s="99" t="s">
        <v>74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66"/>
      <c r="M10" s="66"/>
      <c r="N10" s="66"/>
    </row>
    <row r="11" spans="1:14" ht="23.25" customHeight="1" x14ac:dyDescent="0.2">
      <c r="A11" s="116" t="s">
        <v>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66"/>
      <c r="M11" s="66"/>
      <c r="N11" s="66"/>
    </row>
    <row r="12" spans="1:14" ht="23.25" customHeight="1" x14ac:dyDescent="0.2">
      <c r="A12" s="99" t="s">
        <v>75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66"/>
      <c r="M12" s="66"/>
      <c r="N12" s="66"/>
    </row>
    <row r="13" spans="1:14" ht="23.25" customHeight="1" x14ac:dyDescent="0.2">
      <c r="A13" s="116" t="s">
        <v>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66"/>
      <c r="M13" s="66"/>
      <c r="N13" s="66"/>
    </row>
    <row r="14" spans="1:14" ht="23.25" customHeight="1" x14ac:dyDescent="0.2">
      <c r="A14" s="116" t="s">
        <v>162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66"/>
      <c r="M14" s="66"/>
      <c r="N14" s="66"/>
    </row>
    <row r="15" spans="1:14" ht="33" customHeight="1" x14ac:dyDescent="0.2">
      <c r="A15" s="116" t="s">
        <v>163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66"/>
      <c r="M15" s="66"/>
      <c r="N15" s="66"/>
    </row>
    <row r="16" spans="1:14" ht="23.25" customHeight="1" x14ac:dyDescent="0.2">
      <c r="A16" s="116" t="s">
        <v>164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66"/>
      <c r="M16" s="66"/>
      <c r="N16" s="66"/>
    </row>
    <row r="17" spans="1:14" ht="23.25" customHeight="1" x14ac:dyDescent="0.2">
      <c r="A17" s="116" t="s">
        <v>116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66"/>
      <c r="M17" s="66"/>
      <c r="N17" s="66"/>
    </row>
    <row r="18" spans="1:14" ht="23.25" customHeight="1" x14ac:dyDescent="0.2">
      <c r="A18" s="116" t="s">
        <v>165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66"/>
      <c r="M18" s="66"/>
      <c r="N18" s="66"/>
    </row>
    <row r="19" spans="1:14" ht="23.25" customHeight="1" x14ac:dyDescent="0.2">
      <c r="A19" s="116" t="s">
        <v>127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67"/>
      <c r="M19" s="67"/>
      <c r="N19" s="67"/>
    </row>
    <row r="20" spans="1:14" ht="23.25" customHeight="1" x14ac:dyDescent="0.2">
      <c r="A20" s="116" t="s">
        <v>166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67"/>
      <c r="M20" s="67"/>
      <c r="N20" s="67"/>
    </row>
    <row r="21" spans="1:14" ht="23.25" customHeight="1" x14ac:dyDescent="0.2">
      <c r="A21" s="68" t="s">
        <v>167</v>
      </c>
      <c r="B21" s="68"/>
      <c r="C21" s="68"/>
      <c r="D21" s="68"/>
      <c r="E21" s="68"/>
      <c r="F21" s="68"/>
      <c r="G21" s="68"/>
      <c r="H21" s="68"/>
      <c r="I21" s="68"/>
      <c r="J21" s="58"/>
      <c r="K21" s="58"/>
      <c r="L21" s="67"/>
      <c r="M21" s="67"/>
      <c r="N21" s="67"/>
    </row>
    <row r="22" spans="1:14" ht="36" customHeight="1" x14ac:dyDescent="0.2">
      <c r="A22" s="116" t="s">
        <v>168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67"/>
      <c r="N22" s="67"/>
    </row>
    <row r="23" spans="1:14" ht="23.25" customHeight="1" x14ac:dyDescent="0.2">
      <c r="A23" s="136" t="s">
        <v>169</v>
      </c>
      <c r="B23" s="137"/>
      <c r="C23" s="137"/>
      <c r="D23" s="137"/>
      <c r="E23" s="137"/>
      <c r="F23" s="137"/>
      <c r="G23" s="137"/>
      <c r="H23" s="137"/>
      <c r="I23" s="68"/>
      <c r="J23" s="58"/>
      <c r="K23" s="58"/>
      <c r="L23" s="67"/>
      <c r="M23" s="67"/>
      <c r="N23" s="67"/>
    </row>
    <row r="24" spans="1:14" ht="23.25" customHeight="1" x14ac:dyDescent="0.2">
      <c r="A24" s="99" t="s">
        <v>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4" ht="9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4" ht="23.25" customHeight="1" x14ac:dyDescent="0.2">
      <c r="A26" s="2" t="s">
        <v>16</v>
      </c>
      <c r="B26" s="100" t="s">
        <v>5</v>
      </c>
      <c r="C26" s="100"/>
      <c r="D26" s="100"/>
      <c r="E26" s="100"/>
      <c r="F26" s="100"/>
      <c r="G26" s="100"/>
      <c r="H26" s="100"/>
      <c r="I26" s="59"/>
      <c r="J26" s="59"/>
      <c r="K26" s="59"/>
    </row>
    <row r="27" spans="1:14" ht="55.5" customHeight="1" x14ac:dyDescent="0.2">
      <c r="A27" s="7">
        <v>1</v>
      </c>
      <c r="B27" s="72" t="s">
        <v>17</v>
      </c>
      <c r="C27" s="72"/>
      <c r="D27" s="72"/>
      <c r="E27" s="72"/>
      <c r="F27" s="72"/>
      <c r="G27" s="72"/>
      <c r="H27" s="72"/>
      <c r="I27" s="59"/>
      <c r="J27" s="59"/>
      <c r="K27" s="59"/>
    </row>
    <row r="28" spans="1:14" ht="12" customHeight="1" x14ac:dyDescent="0.2">
      <c r="A28" s="8"/>
      <c r="B28" s="55"/>
      <c r="C28" s="55"/>
      <c r="D28" s="55"/>
      <c r="E28" s="55"/>
      <c r="F28" s="55"/>
      <c r="G28" s="55"/>
      <c r="H28" s="55"/>
      <c r="I28" s="59"/>
      <c r="J28" s="59"/>
      <c r="K28" s="59"/>
    </row>
    <row r="29" spans="1:14" ht="100.5" customHeight="1" x14ac:dyDescent="0.2">
      <c r="A29" s="99" t="s">
        <v>170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4" ht="12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4" ht="23.25" customHeight="1" x14ac:dyDescent="0.2">
      <c r="A31" s="99" t="s">
        <v>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4" ht="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23.25" customHeight="1" x14ac:dyDescent="0.2">
      <c r="A33" s="2" t="s">
        <v>16</v>
      </c>
      <c r="B33" s="100" t="s">
        <v>18</v>
      </c>
      <c r="C33" s="100"/>
      <c r="D33" s="100"/>
      <c r="E33" s="100"/>
      <c r="F33" s="100"/>
      <c r="G33" s="100"/>
      <c r="H33" s="100"/>
      <c r="I33" s="59"/>
      <c r="J33" s="59"/>
      <c r="K33" s="59"/>
    </row>
    <row r="34" spans="1:11" ht="94.5" customHeight="1" x14ac:dyDescent="0.2">
      <c r="A34" s="9">
        <v>1</v>
      </c>
      <c r="B34" s="108" t="s">
        <v>182</v>
      </c>
      <c r="C34" s="114"/>
      <c r="D34" s="114"/>
      <c r="E34" s="114"/>
      <c r="F34" s="114"/>
      <c r="G34" s="114"/>
      <c r="H34" s="115"/>
      <c r="I34" s="59"/>
      <c r="J34" s="59"/>
      <c r="K34" s="59"/>
    </row>
    <row r="35" spans="1:11" ht="6.75" customHeight="1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15.75" x14ac:dyDescent="0.2">
      <c r="A36" s="99" t="s">
        <v>7</v>
      </c>
      <c r="B36" s="99"/>
      <c r="C36" s="99"/>
      <c r="D36" s="99"/>
      <c r="E36" s="99"/>
      <c r="F36" s="99"/>
      <c r="G36" s="99"/>
      <c r="H36" s="99"/>
      <c r="I36" s="59"/>
      <c r="J36" s="59"/>
      <c r="K36" s="59"/>
    </row>
    <row r="37" spans="1:11" ht="15.75" x14ac:dyDescent="0.2">
      <c r="A37" s="111" t="s">
        <v>8</v>
      </c>
      <c r="B37" s="111"/>
      <c r="C37" s="111"/>
      <c r="D37" s="111"/>
      <c r="E37" s="111"/>
      <c r="F37" s="111"/>
      <c r="G37" s="111"/>
      <c r="H37" s="111"/>
      <c r="I37" s="111"/>
      <c r="J37" s="4"/>
      <c r="K37" s="4"/>
    </row>
    <row r="38" spans="1:11" s="61" customFormat="1" ht="47.25" customHeight="1" x14ac:dyDescent="0.2">
      <c r="A38" s="56" t="s">
        <v>16</v>
      </c>
      <c r="B38" s="100" t="s">
        <v>20</v>
      </c>
      <c r="C38" s="100"/>
      <c r="D38" s="100" t="s">
        <v>21</v>
      </c>
      <c r="E38" s="100"/>
      <c r="F38" s="100" t="s">
        <v>22</v>
      </c>
      <c r="G38" s="100"/>
      <c r="H38" s="100" t="s">
        <v>23</v>
      </c>
      <c r="I38" s="100"/>
      <c r="J38" s="3"/>
      <c r="K38" s="62"/>
    </row>
    <row r="39" spans="1:11" ht="15.75" x14ac:dyDescent="0.2">
      <c r="A39" s="57">
        <v>1</v>
      </c>
      <c r="B39" s="101">
        <v>2</v>
      </c>
      <c r="C39" s="101"/>
      <c r="D39" s="101">
        <v>3</v>
      </c>
      <c r="E39" s="101"/>
      <c r="F39" s="101">
        <v>4</v>
      </c>
      <c r="G39" s="101"/>
      <c r="H39" s="101">
        <v>6</v>
      </c>
      <c r="I39" s="101"/>
      <c r="J39" s="10"/>
      <c r="K39" s="59"/>
    </row>
    <row r="40" spans="1:11" ht="48.6" customHeight="1" x14ac:dyDescent="0.2">
      <c r="A40" s="52">
        <v>1</v>
      </c>
      <c r="B40" s="133" t="s">
        <v>171</v>
      </c>
      <c r="C40" s="133"/>
      <c r="D40" s="131">
        <v>3266455</v>
      </c>
      <c r="E40" s="132"/>
      <c r="F40" s="131">
        <v>0</v>
      </c>
      <c r="G40" s="132"/>
      <c r="H40" s="131">
        <f>D40+F40</f>
        <v>3266455</v>
      </c>
      <c r="I40" s="132"/>
      <c r="J40" s="10"/>
      <c r="K40" s="59"/>
    </row>
    <row r="41" spans="1:11" ht="74.25" customHeight="1" x14ac:dyDescent="0.2">
      <c r="A41" s="52">
        <v>2</v>
      </c>
      <c r="B41" s="133" t="s">
        <v>172</v>
      </c>
      <c r="C41" s="133"/>
      <c r="D41" s="131">
        <v>1414111</v>
      </c>
      <c r="E41" s="132"/>
      <c r="F41" s="131">
        <v>0</v>
      </c>
      <c r="G41" s="132"/>
      <c r="H41" s="131">
        <f>D41+F41</f>
        <v>1414111</v>
      </c>
      <c r="I41" s="132"/>
      <c r="J41" s="11"/>
      <c r="K41" s="59"/>
    </row>
    <row r="42" spans="1:11" ht="45" customHeight="1" x14ac:dyDescent="0.2">
      <c r="A42" s="52">
        <v>3</v>
      </c>
      <c r="B42" s="133" t="s">
        <v>173</v>
      </c>
      <c r="C42" s="133"/>
      <c r="D42" s="131">
        <v>0</v>
      </c>
      <c r="E42" s="132"/>
      <c r="F42" s="131">
        <v>949009</v>
      </c>
      <c r="G42" s="132"/>
      <c r="H42" s="131">
        <f t="shared" ref="H42:H43" si="0">D42+F42</f>
        <v>949009</v>
      </c>
      <c r="I42" s="132"/>
      <c r="J42" s="11"/>
      <c r="K42" s="59"/>
    </row>
    <row r="43" spans="1:11" ht="218.25" customHeight="1" x14ac:dyDescent="0.2">
      <c r="A43" s="52">
        <v>4</v>
      </c>
      <c r="B43" s="134" t="s">
        <v>174</v>
      </c>
      <c r="C43" s="135"/>
      <c r="D43" s="131">
        <v>0</v>
      </c>
      <c r="E43" s="132"/>
      <c r="F43" s="131">
        <v>434120</v>
      </c>
      <c r="G43" s="132"/>
      <c r="H43" s="131">
        <f t="shared" si="0"/>
        <v>434120</v>
      </c>
      <c r="I43" s="132"/>
      <c r="J43" s="59"/>
      <c r="K43" s="59"/>
    </row>
    <row r="44" spans="1:11" ht="15.75" x14ac:dyDescent="0.2">
      <c r="A44" s="102" t="s">
        <v>10</v>
      </c>
      <c r="B44" s="102"/>
      <c r="C44" s="102"/>
      <c r="D44" s="131">
        <f t="shared" ref="D44" si="1">SUM(D40:E43)</f>
        <v>4680566</v>
      </c>
      <c r="E44" s="132"/>
      <c r="F44" s="131">
        <f t="shared" ref="F44" si="2">SUM(F40:G43)</f>
        <v>1383129</v>
      </c>
      <c r="G44" s="132"/>
      <c r="H44" s="131">
        <f>SUM(H40:I43)</f>
        <v>6063695</v>
      </c>
      <c r="I44" s="132"/>
      <c r="J44" s="59"/>
      <c r="K44" s="59"/>
    </row>
    <row r="45" spans="1:11" ht="8.4499999999999993" customHeight="1" x14ac:dyDescent="0.2">
      <c r="A45" s="59"/>
      <c r="B45" s="55"/>
      <c r="C45" s="59"/>
      <c r="D45" s="12"/>
      <c r="E45" s="12"/>
      <c r="F45" s="12"/>
      <c r="G45" s="12"/>
      <c r="H45" s="12"/>
      <c r="I45" s="12"/>
      <c r="J45" s="59"/>
      <c r="K45" s="59"/>
    </row>
    <row r="46" spans="1:11" ht="16.5" customHeight="1" x14ac:dyDescent="0.2">
      <c r="A46" s="99" t="s">
        <v>9</v>
      </c>
      <c r="B46" s="99"/>
      <c r="C46" s="99"/>
      <c r="D46" s="99"/>
      <c r="E46" s="99"/>
      <c r="F46" s="99"/>
      <c r="G46" s="99"/>
      <c r="H46" s="99"/>
      <c r="I46" s="59"/>
      <c r="J46" s="4"/>
      <c r="K46" s="4"/>
    </row>
    <row r="47" spans="1:11" ht="14.25" customHeight="1" x14ac:dyDescent="0.2">
      <c r="A47" s="111" t="s">
        <v>8</v>
      </c>
      <c r="B47" s="111"/>
      <c r="C47" s="111"/>
      <c r="D47" s="111"/>
      <c r="E47" s="111"/>
      <c r="F47" s="111"/>
      <c r="G47" s="111"/>
      <c r="H47" s="111"/>
      <c r="I47" s="111"/>
      <c r="J47" s="59"/>
      <c r="K47" s="59"/>
    </row>
    <row r="48" spans="1:11" ht="16.5" customHeight="1" x14ac:dyDescent="0.2">
      <c r="A48" s="100" t="s">
        <v>30</v>
      </c>
      <c r="B48" s="100"/>
      <c r="C48" s="100"/>
      <c r="D48" s="100" t="s">
        <v>21</v>
      </c>
      <c r="E48" s="100"/>
      <c r="F48" s="100" t="s">
        <v>22</v>
      </c>
      <c r="G48" s="100"/>
      <c r="H48" s="100" t="s">
        <v>23</v>
      </c>
      <c r="I48" s="100"/>
      <c r="J48" s="59"/>
      <c r="K48" s="59"/>
    </row>
    <row r="49" spans="1:11" ht="19.5" customHeight="1" x14ac:dyDescent="0.2">
      <c r="A49" s="101">
        <v>1</v>
      </c>
      <c r="B49" s="101"/>
      <c r="C49" s="101"/>
      <c r="D49" s="101">
        <v>2</v>
      </c>
      <c r="E49" s="101"/>
      <c r="F49" s="101">
        <v>3</v>
      </c>
      <c r="G49" s="101"/>
      <c r="H49" s="101">
        <v>4</v>
      </c>
      <c r="I49" s="101"/>
      <c r="J49" s="59"/>
      <c r="K49" s="59"/>
    </row>
    <row r="50" spans="1:11" ht="35.450000000000003" customHeight="1" x14ac:dyDescent="0.2">
      <c r="A50" s="72" t="s">
        <v>84</v>
      </c>
      <c r="B50" s="72"/>
      <c r="C50" s="108"/>
      <c r="D50" s="103">
        <f>D44</f>
        <v>4680566</v>
      </c>
      <c r="E50" s="103"/>
      <c r="F50" s="103">
        <f>F44</f>
        <v>1383129</v>
      </c>
      <c r="G50" s="103"/>
      <c r="H50" s="103">
        <f>F50+D50</f>
        <v>6063695</v>
      </c>
      <c r="I50" s="103"/>
      <c r="J50" s="59"/>
      <c r="K50" s="59"/>
    </row>
    <row r="51" spans="1:11" ht="15.75" x14ac:dyDescent="0.2">
      <c r="A51" s="105" t="s">
        <v>10</v>
      </c>
      <c r="B51" s="106"/>
      <c r="C51" s="106"/>
      <c r="D51" s="107">
        <f>SUM(D50)</f>
        <v>4680566</v>
      </c>
      <c r="E51" s="107"/>
      <c r="F51" s="107">
        <f>SUM(F50)</f>
        <v>1383129</v>
      </c>
      <c r="G51" s="107"/>
      <c r="H51" s="103">
        <f>SUM(H50)</f>
        <v>6063695</v>
      </c>
      <c r="I51" s="103"/>
      <c r="J51" s="59"/>
      <c r="K51" s="59"/>
    </row>
    <row r="52" spans="1:11" ht="8.25" customHeight="1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ht="27" customHeight="1" x14ac:dyDescent="0.2">
      <c r="A53" s="99" t="s">
        <v>31</v>
      </c>
      <c r="B53" s="99"/>
      <c r="C53" s="99"/>
      <c r="D53" s="99"/>
      <c r="E53" s="99"/>
      <c r="F53" s="99"/>
      <c r="G53" s="99"/>
      <c r="H53" s="99"/>
      <c r="I53" s="59"/>
    </row>
    <row r="54" spans="1:11" s="61" customFormat="1" ht="21.95" customHeight="1" x14ac:dyDescent="0.2">
      <c r="A54" s="56" t="s">
        <v>16</v>
      </c>
      <c r="B54" s="56" t="s">
        <v>32</v>
      </c>
      <c r="C54" s="56" t="s">
        <v>33</v>
      </c>
      <c r="D54" s="100" t="s">
        <v>34</v>
      </c>
      <c r="E54" s="100"/>
      <c r="F54" s="100" t="s">
        <v>21</v>
      </c>
      <c r="G54" s="100"/>
      <c r="H54" s="100" t="s">
        <v>22</v>
      </c>
      <c r="I54" s="100"/>
      <c r="J54" s="100" t="s">
        <v>23</v>
      </c>
      <c r="K54" s="100"/>
    </row>
    <row r="55" spans="1:11" ht="21.95" customHeight="1" x14ac:dyDescent="0.2">
      <c r="A55" s="57">
        <v>1</v>
      </c>
      <c r="B55" s="57">
        <v>2</v>
      </c>
      <c r="C55" s="57">
        <v>3</v>
      </c>
      <c r="D55" s="101">
        <v>4</v>
      </c>
      <c r="E55" s="101"/>
      <c r="F55" s="101">
        <v>5</v>
      </c>
      <c r="G55" s="101"/>
      <c r="H55" s="101">
        <v>6</v>
      </c>
      <c r="I55" s="101"/>
      <c r="J55" s="129">
        <v>7</v>
      </c>
      <c r="K55" s="130"/>
    </row>
    <row r="56" spans="1:11" ht="24.6" customHeight="1" x14ac:dyDescent="0.2">
      <c r="A56" s="52">
        <v>1</v>
      </c>
      <c r="B56" s="5" t="s">
        <v>15</v>
      </c>
      <c r="C56" s="53"/>
      <c r="D56" s="88"/>
      <c r="E56" s="88"/>
      <c r="F56" s="88"/>
      <c r="G56" s="88"/>
      <c r="H56" s="88"/>
      <c r="I56" s="88"/>
      <c r="J56" s="87"/>
      <c r="K56" s="87"/>
    </row>
    <row r="57" spans="1:11" ht="46.5" customHeight="1" x14ac:dyDescent="0.2">
      <c r="A57" s="51"/>
      <c r="B57" s="50" t="s">
        <v>175</v>
      </c>
      <c r="C57" s="50" t="s">
        <v>36</v>
      </c>
      <c r="D57" s="72" t="s">
        <v>176</v>
      </c>
      <c r="E57" s="72"/>
      <c r="F57" s="87">
        <v>48</v>
      </c>
      <c r="G57" s="87"/>
      <c r="H57" s="88"/>
      <c r="I57" s="88"/>
      <c r="J57" s="87">
        <f>F57+H57</f>
        <v>48</v>
      </c>
      <c r="K57" s="87"/>
    </row>
    <row r="58" spans="1:11" ht="34.9" customHeight="1" x14ac:dyDescent="0.2">
      <c r="A58" s="51"/>
      <c r="B58" s="50" t="s">
        <v>177</v>
      </c>
      <c r="C58" s="50" t="s">
        <v>36</v>
      </c>
      <c r="D58" s="72" t="s">
        <v>176</v>
      </c>
      <c r="E58" s="72"/>
      <c r="F58" s="87">
        <v>517</v>
      </c>
      <c r="G58" s="87"/>
      <c r="H58" s="88"/>
      <c r="I58" s="88"/>
      <c r="J58" s="87">
        <f>F58+H58</f>
        <v>517</v>
      </c>
      <c r="K58" s="87"/>
    </row>
    <row r="59" spans="1:11" ht="45" customHeight="1" x14ac:dyDescent="0.2">
      <c r="A59" s="51"/>
      <c r="B59" s="50" t="s">
        <v>151</v>
      </c>
      <c r="C59" s="50" t="s">
        <v>41</v>
      </c>
      <c r="D59" s="108" t="s">
        <v>178</v>
      </c>
      <c r="E59" s="115"/>
      <c r="F59" s="127">
        <v>4680566</v>
      </c>
      <c r="G59" s="128"/>
      <c r="H59" s="73"/>
      <c r="I59" s="74"/>
      <c r="J59" s="127">
        <v>4680566</v>
      </c>
      <c r="K59" s="128"/>
    </row>
    <row r="60" spans="1:11" ht="36" customHeight="1" x14ac:dyDescent="0.2">
      <c r="A60" s="51"/>
      <c r="B60" s="50" t="s">
        <v>88</v>
      </c>
      <c r="C60" s="50" t="s">
        <v>41</v>
      </c>
      <c r="D60" s="108" t="s">
        <v>178</v>
      </c>
      <c r="E60" s="115"/>
      <c r="F60" s="98"/>
      <c r="G60" s="98"/>
      <c r="H60" s="89">
        <v>1383129</v>
      </c>
      <c r="I60" s="89"/>
      <c r="J60" s="89">
        <v>1383129</v>
      </c>
      <c r="K60" s="89"/>
    </row>
    <row r="61" spans="1:11" ht="36.6" customHeight="1" x14ac:dyDescent="0.2">
      <c r="A61" s="51">
        <v>2</v>
      </c>
      <c r="B61" s="5" t="s">
        <v>14</v>
      </c>
      <c r="C61" s="50"/>
      <c r="D61" s="72"/>
      <c r="E61" s="72"/>
      <c r="F61" s="87"/>
      <c r="G61" s="87"/>
      <c r="H61" s="88"/>
      <c r="I61" s="88"/>
      <c r="J61" s="75"/>
      <c r="K61" s="76"/>
    </row>
    <row r="62" spans="1:11" ht="30" customHeight="1" x14ac:dyDescent="0.2">
      <c r="A62" s="51"/>
      <c r="B62" s="50" t="s">
        <v>152</v>
      </c>
      <c r="C62" s="50" t="s">
        <v>43</v>
      </c>
      <c r="D62" s="72" t="s">
        <v>176</v>
      </c>
      <c r="E62" s="72"/>
      <c r="F62" s="87">
        <v>15675</v>
      </c>
      <c r="G62" s="87"/>
      <c r="H62" s="93"/>
      <c r="I62" s="93"/>
      <c r="J62" s="87">
        <f>F62</f>
        <v>15675</v>
      </c>
      <c r="K62" s="87"/>
    </row>
    <row r="63" spans="1:11" ht="28.9" customHeight="1" x14ac:dyDescent="0.2">
      <c r="A63" s="51">
        <v>3</v>
      </c>
      <c r="B63" s="5" t="s">
        <v>13</v>
      </c>
      <c r="C63" s="50"/>
      <c r="D63" s="72"/>
      <c r="E63" s="91"/>
      <c r="F63" s="92"/>
      <c r="G63" s="92"/>
      <c r="H63" s="87"/>
      <c r="I63" s="87"/>
      <c r="J63" s="87"/>
      <c r="K63" s="87"/>
    </row>
    <row r="64" spans="1:11" ht="32.450000000000003" customHeight="1" x14ac:dyDescent="0.2">
      <c r="A64" s="51"/>
      <c r="B64" s="50" t="s">
        <v>179</v>
      </c>
      <c r="C64" s="50" t="s">
        <v>41</v>
      </c>
      <c r="D64" s="72" t="s">
        <v>46</v>
      </c>
      <c r="E64" s="72"/>
      <c r="F64" s="87">
        <v>299</v>
      </c>
      <c r="G64" s="87"/>
      <c r="H64" s="93">
        <f>H60/F62</f>
        <v>88.237894736842108</v>
      </c>
      <c r="I64" s="93"/>
      <c r="J64" s="125">
        <f>F64+H64</f>
        <v>387.23789473684212</v>
      </c>
      <c r="K64" s="126"/>
    </row>
    <row r="65" spans="1:11" ht="21.95" customHeight="1" x14ac:dyDescent="0.2">
      <c r="A65" s="65">
        <v>4</v>
      </c>
      <c r="B65" s="5" t="s">
        <v>180</v>
      </c>
      <c r="C65" s="145"/>
      <c r="D65" s="72"/>
      <c r="E65" s="72"/>
      <c r="F65" s="125"/>
      <c r="G65" s="126"/>
      <c r="H65" s="146"/>
      <c r="I65" s="147"/>
      <c r="J65" s="148"/>
      <c r="K65" s="148"/>
    </row>
    <row r="66" spans="1:11" s="63" customFormat="1" ht="84" customHeight="1" x14ac:dyDescent="0.2">
      <c r="A66" s="65"/>
      <c r="B66" s="64" t="s">
        <v>183</v>
      </c>
      <c r="C66" s="150" t="s">
        <v>51</v>
      </c>
      <c r="D66" s="72" t="s">
        <v>46</v>
      </c>
      <c r="E66" s="72"/>
      <c r="F66" s="87">
        <v>42</v>
      </c>
      <c r="G66" s="87"/>
      <c r="H66" s="88">
        <v>13</v>
      </c>
      <c r="I66" s="88"/>
      <c r="J66" s="87">
        <f>F66+H66</f>
        <v>55</v>
      </c>
      <c r="K66" s="87"/>
    </row>
    <row r="67" spans="1:11" s="1" customFormat="1" ht="44.25" customHeight="1" x14ac:dyDescent="0.25">
      <c r="A67" s="149" t="s">
        <v>157</v>
      </c>
      <c r="B67" s="149"/>
      <c r="C67" s="59"/>
      <c r="D67" s="59"/>
      <c r="E67" s="13"/>
      <c r="F67" s="59"/>
      <c r="G67" s="59"/>
      <c r="H67" s="123" t="s">
        <v>158</v>
      </c>
      <c r="I67" s="123"/>
      <c r="J67" s="54"/>
      <c r="K67" s="54"/>
    </row>
    <row r="68" spans="1:11" s="1" customFormat="1" ht="25.15" customHeight="1" x14ac:dyDescent="0.25">
      <c r="A68" s="69"/>
      <c r="B68" s="69"/>
      <c r="C68" s="59"/>
      <c r="D68" s="59"/>
      <c r="E68" s="70" t="s">
        <v>0</v>
      </c>
      <c r="F68" s="59"/>
      <c r="G68" s="59"/>
      <c r="H68" s="122" t="s">
        <v>58</v>
      </c>
      <c r="I68" s="122"/>
      <c r="J68" s="54"/>
      <c r="K68" s="54"/>
    </row>
    <row r="69" spans="1:11" s="1" customFormat="1" ht="49.9" customHeight="1" x14ac:dyDescent="0.25">
      <c r="A69" s="84" t="s">
        <v>59</v>
      </c>
      <c r="B69" s="84"/>
      <c r="C69" s="59"/>
      <c r="D69" s="59"/>
      <c r="F69" s="59"/>
      <c r="G69" s="59"/>
      <c r="J69" s="54"/>
      <c r="K69" s="54"/>
    </row>
    <row r="70" spans="1:11" s="1" customFormat="1" ht="20.25" customHeight="1" x14ac:dyDescent="0.25">
      <c r="A70" s="84" t="s">
        <v>61</v>
      </c>
      <c r="B70" s="84"/>
      <c r="C70" s="59"/>
      <c r="D70" s="59"/>
      <c r="E70" s="59"/>
      <c r="F70" s="59"/>
      <c r="G70" s="59"/>
      <c r="H70" s="54"/>
      <c r="I70" s="54"/>
      <c r="J70" s="54"/>
      <c r="K70" s="54"/>
    </row>
    <row r="71" spans="1:11" s="1" customFormat="1" ht="18" customHeight="1" x14ac:dyDescent="0.2">
      <c r="A71" s="28"/>
      <c r="B71" s="59"/>
      <c r="C71" s="71"/>
      <c r="D71" s="59"/>
      <c r="E71" s="13"/>
      <c r="F71" s="59"/>
      <c r="G71" s="59"/>
      <c r="H71" s="124" t="s">
        <v>60</v>
      </c>
      <c r="I71" s="124"/>
      <c r="J71" s="54"/>
      <c r="K71" s="54"/>
    </row>
    <row r="72" spans="1:11" ht="31.5" x14ac:dyDescent="0.2">
      <c r="A72" s="28" t="s">
        <v>62</v>
      </c>
      <c r="B72" s="59"/>
      <c r="C72" s="28"/>
      <c r="D72" s="59"/>
      <c r="E72" s="70" t="s">
        <v>0</v>
      </c>
      <c r="F72" s="54"/>
      <c r="G72" s="59"/>
      <c r="H72" s="122" t="s">
        <v>58</v>
      </c>
      <c r="I72" s="122"/>
      <c r="J72" s="54"/>
      <c r="K72" s="54"/>
    </row>
    <row r="73" spans="1:11" ht="15.75" x14ac:dyDescent="0.2">
      <c r="B73" s="28"/>
      <c r="C73" s="28"/>
      <c r="D73" s="59"/>
      <c r="E73" s="54"/>
      <c r="F73" s="54"/>
      <c r="G73" s="59"/>
      <c r="H73" s="54"/>
      <c r="I73" s="54"/>
    </row>
    <row r="74" spans="1:11" ht="15.75" x14ac:dyDescent="0.2">
      <c r="A74" s="60" t="s">
        <v>133</v>
      </c>
      <c r="B74" s="28"/>
    </row>
    <row r="75" spans="1:11" ht="25.5" customHeight="1" x14ac:dyDescent="0.2">
      <c r="A75" s="119" t="s">
        <v>155</v>
      </c>
      <c r="B75" s="119"/>
    </row>
  </sheetData>
  <mergeCells count="142">
    <mergeCell ref="J66:K66"/>
    <mergeCell ref="B5:C5"/>
    <mergeCell ref="E5:F5"/>
    <mergeCell ref="G5:K5"/>
    <mergeCell ref="A6:K6"/>
    <mergeCell ref="A7:K7"/>
    <mergeCell ref="A8:K8"/>
    <mergeCell ref="G1:K1"/>
    <mergeCell ref="A2:K2"/>
    <mergeCell ref="B3:F3"/>
    <mergeCell ref="G3:K3"/>
    <mergeCell ref="B4:F4"/>
    <mergeCell ref="G4:K4"/>
    <mergeCell ref="A15:K15"/>
    <mergeCell ref="A16:K16"/>
    <mergeCell ref="A17:K17"/>
    <mergeCell ref="A18:K18"/>
    <mergeCell ref="A19:K19"/>
    <mergeCell ref="A20:K20"/>
    <mergeCell ref="A9:K9"/>
    <mergeCell ref="A10:K10"/>
    <mergeCell ref="A11:K11"/>
    <mergeCell ref="A12:K12"/>
    <mergeCell ref="A13:K13"/>
    <mergeCell ref="A14:K14"/>
    <mergeCell ref="A29:K29"/>
    <mergeCell ref="A31:K31"/>
    <mergeCell ref="B33:H33"/>
    <mergeCell ref="B34:H34"/>
    <mergeCell ref="A36:H36"/>
    <mergeCell ref="A37:I37"/>
    <mergeCell ref="A22:L22"/>
    <mergeCell ref="A23:H23"/>
    <mergeCell ref="A24:K24"/>
    <mergeCell ref="B26:H26"/>
    <mergeCell ref="B27:H27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A44:C44"/>
    <mergeCell ref="D44:E44"/>
    <mergeCell ref="F44:G44"/>
    <mergeCell ref="H44:I44"/>
    <mergeCell ref="A46:H46"/>
    <mergeCell ref="A47:I47"/>
    <mergeCell ref="B42:C42"/>
    <mergeCell ref="D42:E42"/>
    <mergeCell ref="F42:G42"/>
    <mergeCell ref="H42:I42"/>
    <mergeCell ref="B43:C43"/>
    <mergeCell ref="D43:E43"/>
    <mergeCell ref="F43:G43"/>
    <mergeCell ref="H43:I43"/>
    <mergeCell ref="A50:C50"/>
    <mergeCell ref="D50:E50"/>
    <mergeCell ref="F50:G50"/>
    <mergeCell ref="H50:I50"/>
    <mergeCell ref="A51:C51"/>
    <mergeCell ref="D51:E51"/>
    <mergeCell ref="F51:G51"/>
    <mergeCell ref="H51:I51"/>
    <mergeCell ref="A48:C48"/>
    <mergeCell ref="D48:E48"/>
    <mergeCell ref="F48:G48"/>
    <mergeCell ref="H48:I48"/>
    <mergeCell ref="A49:C49"/>
    <mergeCell ref="D49:E49"/>
    <mergeCell ref="F49:G49"/>
    <mergeCell ref="H49:I49"/>
    <mergeCell ref="D56:E56"/>
    <mergeCell ref="F56:G56"/>
    <mergeCell ref="H56:I56"/>
    <mergeCell ref="J56:K56"/>
    <mergeCell ref="D57:E57"/>
    <mergeCell ref="F57:G57"/>
    <mergeCell ref="H57:I57"/>
    <mergeCell ref="J57:K57"/>
    <mergeCell ref="A53:H53"/>
    <mergeCell ref="D54:E54"/>
    <mergeCell ref="F54:G54"/>
    <mergeCell ref="H54:I54"/>
    <mergeCell ref="J54:K54"/>
    <mergeCell ref="D55:E55"/>
    <mergeCell ref="F55:G55"/>
    <mergeCell ref="H55:I55"/>
    <mergeCell ref="J55:K55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H72:I72"/>
    <mergeCell ref="A75:B75"/>
    <mergeCell ref="A67:B67"/>
    <mergeCell ref="H67:I67"/>
    <mergeCell ref="H68:I68"/>
    <mergeCell ref="A69:B69"/>
    <mergeCell ref="A70:B70"/>
    <mergeCell ref="H71:I71"/>
    <mergeCell ref="D64:E64"/>
    <mergeCell ref="F64:G64"/>
    <mergeCell ref="H64:I64"/>
    <mergeCell ref="D66:E66"/>
    <mergeCell ref="F66:G66"/>
    <mergeCell ref="H66:I66"/>
  </mergeCells>
  <pageMargins left="0.43307086614173229" right="0.23622047244094491" top="0.55118110236220474" bottom="0.55118110236220474" header="0.31496062992125984" footer="0.31496062992125984"/>
  <pageSetup paperSize="9" scale="61" fitToHeight="0" orientation="landscape" r:id="rId1"/>
  <rowBreaks count="4" manualBreakCount="4">
    <brk id="5" max="13" man="1"/>
    <brk id="30" max="13" man="1"/>
    <brk id="51" max="13" man="1"/>
    <brk id="7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66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opLeftCell="A34" zoomScale="80" zoomScaleNormal="80" workbookViewId="0">
      <selection activeCell="A5" sqref="A5"/>
    </sheetView>
  </sheetViews>
  <sheetFormatPr defaultRowHeight="12.75" x14ac:dyDescent="0.2"/>
  <cols>
    <col min="1" max="1" width="22.5" style="20" customWidth="1"/>
    <col min="2" max="2" width="45" style="20" customWidth="1"/>
    <col min="3" max="3" width="17" style="20" customWidth="1"/>
    <col min="4" max="4" width="23.1640625" style="20" customWidth="1"/>
    <col min="5" max="5" width="28.33203125" style="20" customWidth="1"/>
    <col min="6" max="6" width="2.6640625" style="20" customWidth="1"/>
    <col min="7" max="7" width="35" style="20" customWidth="1"/>
    <col min="8" max="8" width="16.5" style="20" customWidth="1"/>
    <col min="9" max="9" width="16" style="20" customWidth="1"/>
    <col min="10" max="10" width="9.33203125" style="20"/>
    <col min="11" max="11" width="14.1640625" style="20" customWidth="1"/>
    <col min="12" max="16384" width="9.33203125" style="20"/>
  </cols>
  <sheetData>
    <row r="1" spans="1:11" ht="166.5" customHeight="1" x14ac:dyDescent="0.2">
      <c r="B1" s="6"/>
      <c r="C1" s="6"/>
      <c r="D1" s="6"/>
      <c r="E1" s="6"/>
      <c r="F1" s="6"/>
      <c r="G1" s="99" t="s">
        <v>120</v>
      </c>
      <c r="H1" s="119"/>
      <c r="I1" s="119"/>
      <c r="J1" s="119"/>
      <c r="K1" s="119"/>
    </row>
    <row r="2" spans="1:11" ht="37.5" customHeight="1" x14ac:dyDescent="0.2">
      <c r="A2" s="120" t="s">
        <v>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20" customHeight="1" x14ac:dyDescent="0.2">
      <c r="A3" s="18" t="s">
        <v>63</v>
      </c>
      <c r="B3" s="117" t="s">
        <v>64</v>
      </c>
      <c r="C3" s="117"/>
      <c r="D3" s="117"/>
      <c r="E3" s="117"/>
      <c r="F3" s="117"/>
      <c r="G3" s="83" t="s">
        <v>65</v>
      </c>
      <c r="H3" s="83"/>
      <c r="I3" s="83"/>
      <c r="J3" s="83"/>
      <c r="K3" s="83"/>
    </row>
    <row r="4" spans="1:11" ht="128.25" customHeight="1" x14ac:dyDescent="0.2">
      <c r="A4" s="4" t="s">
        <v>66</v>
      </c>
      <c r="B4" s="117" t="s">
        <v>67</v>
      </c>
      <c r="C4" s="117"/>
      <c r="D4" s="117"/>
      <c r="E4" s="117"/>
      <c r="F4" s="117"/>
      <c r="G4" s="117" t="s">
        <v>68</v>
      </c>
      <c r="H4" s="117"/>
      <c r="I4" s="117"/>
      <c r="J4" s="117"/>
      <c r="K4" s="117"/>
    </row>
    <row r="5" spans="1:11" ht="204.75" customHeight="1" x14ac:dyDescent="0.2">
      <c r="A5" s="4" t="s">
        <v>81</v>
      </c>
      <c r="B5" s="83" t="s">
        <v>80</v>
      </c>
      <c r="C5" s="117"/>
      <c r="D5" s="21" t="s">
        <v>69</v>
      </c>
      <c r="E5" s="118" t="s">
        <v>82</v>
      </c>
      <c r="F5" s="117"/>
      <c r="G5" s="117" t="s">
        <v>70</v>
      </c>
      <c r="H5" s="117"/>
      <c r="I5" s="117"/>
      <c r="J5" s="117"/>
      <c r="K5" s="117"/>
    </row>
    <row r="6" spans="1:11" ht="49.5" customHeight="1" x14ac:dyDescent="0.2">
      <c r="A6" s="99" t="s">
        <v>83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35.25" customHeight="1" x14ac:dyDescent="0.2">
      <c r="A7" s="99" t="s">
        <v>71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23.25" customHeight="1" x14ac:dyDescent="0.2">
      <c r="A8" s="99" t="s">
        <v>72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23.25" customHeight="1" x14ac:dyDescent="0.2">
      <c r="A9" s="99" t="s">
        <v>73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23.25" customHeight="1" x14ac:dyDescent="0.2">
      <c r="A10" s="99" t="s">
        <v>74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23.25" customHeight="1" x14ac:dyDescent="0.2">
      <c r="A11" s="116" t="s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23.25" customHeight="1" x14ac:dyDescent="0.2">
      <c r="A12" s="99" t="s">
        <v>75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23.25" customHeight="1" x14ac:dyDescent="0.2">
      <c r="A13" s="116" t="s">
        <v>117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23.25" customHeight="1" x14ac:dyDescent="0.2">
      <c r="A14" s="116" t="s">
        <v>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34.5" customHeight="1" x14ac:dyDescent="0.2">
      <c r="A15" s="99" t="s">
        <v>76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23.25" customHeight="1" x14ac:dyDescent="0.2">
      <c r="A16" s="116" t="s">
        <v>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23.25" customHeight="1" x14ac:dyDescent="0.2">
      <c r="A17" s="116" t="s">
        <v>116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23.25" customHeight="1" x14ac:dyDescent="0.2">
      <c r="A18" s="99" t="s">
        <v>79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23.25" customHeight="1" x14ac:dyDescent="0.2">
      <c r="A19" s="99" t="s">
        <v>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3.25" customHeight="1" x14ac:dyDescent="0.2">
      <c r="A21" s="2" t="s">
        <v>16</v>
      </c>
      <c r="B21" s="100" t="s">
        <v>5</v>
      </c>
      <c r="C21" s="100"/>
      <c r="D21" s="100"/>
      <c r="E21" s="100"/>
      <c r="F21" s="100"/>
      <c r="G21" s="100"/>
      <c r="H21" s="100"/>
      <c r="I21" s="17"/>
      <c r="J21" s="17"/>
      <c r="K21" s="17"/>
    </row>
    <row r="22" spans="1:11" ht="55.5" customHeight="1" x14ac:dyDescent="0.2">
      <c r="A22" s="7">
        <v>1</v>
      </c>
      <c r="B22" s="72" t="s">
        <v>17</v>
      </c>
      <c r="C22" s="72"/>
      <c r="D22" s="72"/>
      <c r="E22" s="72"/>
      <c r="F22" s="72"/>
      <c r="G22" s="72"/>
      <c r="H22" s="72"/>
      <c r="I22" s="17"/>
      <c r="J22" s="17"/>
      <c r="K22" s="17"/>
    </row>
    <row r="23" spans="1:11" ht="12" customHeight="1" x14ac:dyDescent="0.2">
      <c r="A23" s="8"/>
      <c r="B23" s="18"/>
      <c r="C23" s="18"/>
      <c r="D23" s="18"/>
      <c r="E23" s="18"/>
      <c r="F23" s="18"/>
      <c r="G23" s="18"/>
      <c r="H23" s="18"/>
      <c r="I23" s="17"/>
      <c r="J23" s="17"/>
      <c r="K23" s="17"/>
    </row>
    <row r="24" spans="1:11" ht="23.25" customHeight="1" x14ac:dyDescent="0.2">
      <c r="A24" s="113" t="s">
        <v>77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0.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3.25" customHeight="1" x14ac:dyDescent="0.2">
      <c r="A26" s="99" t="s">
        <v>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9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23.25" customHeight="1" x14ac:dyDescent="0.2">
      <c r="A28" s="2" t="s">
        <v>16</v>
      </c>
      <c r="B28" s="100" t="s">
        <v>18</v>
      </c>
      <c r="C28" s="100"/>
      <c r="D28" s="100"/>
      <c r="E28" s="100"/>
      <c r="F28" s="100"/>
      <c r="G28" s="100"/>
      <c r="H28" s="100"/>
      <c r="I28" s="17"/>
      <c r="J28" s="17"/>
      <c r="K28" s="17"/>
    </row>
    <row r="29" spans="1:11" ht="23.25" customHeight="1" x14ac:dyDescent="0.2">
      <c r="A29" s="9">
        <v>1</v>
      </c>
      <c r="B29" s="108" t="s">
        <v>19</v>
      </c>
      <c r="C29" s="114"/>
      <c r="D29" s="114"/>
      <c r="E29" s="114"/>
      <c r="F29" s="114"/>
      <c r="G29" s="114"/>
      <c r="H29" s="115"/>
      <c r="I29" s="17"/>
      <c r="J29" s="17"/>
      <c r="K29" s="17"/>
    </row>
    <row r="30" spans="1:11" ht="15.7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75" x14ac:dyDescent="0.2">
      <c r="A31" s="99" t="s">
        <v>7</v>
      </c>
      <c r="B31" s="99"/>
      <c r="C31" s="99"/>
      <c r="D31" s="99"/>
      <c r="E31" s="99"/>
      <c r="F31" s="99"/>
      <c r="G31" s="99"/>
      <c r="H31" s="99"/>
      <c r="I31" s="17"/>
      <c r="J31" s="17"/>
      <c r="K31" s="17"/>
    </row>
    <row r="32" spans="1:11" ht="15.75" x14ac:dyDescent="0.2">
      <c r="A32" s="111" t="s">
        <v>8</v>
      </c>
      <c r="B32" s="111"/>
      <c r="C32" s="111"/>
      <c r="D32" s="111"/>
      <c r="E32" s="111"/>
      <c r="F32" s="111"/>
      <c r="G32" s="111"/>
      <c r="H32" s="111"/>
      <c r="I32" s="111"/>
      <c r="J32" s="4"/>
      <c r="K32" s="4"/>
    </row>
    <row r="33" spans="1:11" s="23" customFormat="1" ht="78.75" customHeight="1" x14ac:dyDescent="0.2">
      <c r="A33" s="16" t="s">
        <v>16</v>
      </c>
      <c r="B33" s="100" t="s">
        <v>20</v>
      </c>
      <c r="C33" s="100"/>
      <c r="D33" s="100" t="s">
        <v>21</v>
      </c>
      <c r="E33" s="100"/>
      <c r="F33" s="100" t="s">
        <v>22</v>
      </c>
      <c r="G33" s="100"/>
      <c r="H33" s="100" t="s">
        <v>23</v>
      </c>
      <c r="I33" s="100"/>
      <c r="J33" s="3"/>
      <c r="K33" s="21"/>
    </row>
    <row r="34" spans="1:11" ht="15.75" x14ac:dyDescent="0.2">
      <c r="A34" s="24">
        <v>1</v>
      </c>
      <c r="B34" s="101">
        <v>2</v>
      </c>
      <c r="C34" s="101"/>
      <c r="D34" s="101">
        <v>3</v>
      </c>
      <c r="E34" s="101"/>
      <c r="F34" s="101">
        <v>4</v>
      </c>
      <c r="G34" s="101"/>
      <c r="H34" s="101">
        <v>6</v>
      </c>
      <c r="I34" s="101"/>
      <c r="J34" s="10"/>
      <c r="K34" s="17"/>
    </row>
    <row r="35" spans="1:11" ht="45" customHeight="1" x14ac:dyDescent="0.2">
      <c r="A35" s="26">
        <v>1</v>
      </c>
      <c r="B35" s="102" t="s">
        <v>24</v>
      </c>
      <c r="C35" s="102"/>
      <c r="D35" s="110">
        <v>255383477</v>
      </c>
      <c r="E35" s="110"/>
      <c r="F35" s="110">
        <v>30304129</v>
      </c>
      <c r="G35" s="110"/>
      <c r="H35" s="110">
        <f>D35+F35</f>
        <v>285687606</v>
      </c>
      <c r="I35" s="110"/>
      <c r="J35" s="11"/>
      <c r="K35" s="17"/>
    </row>
    <row r="36" spans="1:11" ht="45" customHeight="1" x14ac:dyDescent="0.2">
      <c r="A36" s="26">
        <v>2</v>
      </c>
      <c r="B36" s="102" t="s">
        <v>25</v>
      </c>
      <c r="C36" s="102"/>
      <c r="D36" s="110">
        <v>38048200</v>
      </c>
      <c r="E36" s="110"/>
      <c r="F36" s="110">
        <v>21451120</v>
      </c>
      <c r="G36" s="110"/>
      <c r="H36" s="110">
        <f t="shared" ref="H36:H40" si="0">D36+F36</f>
        <v>59499320</v>
      </c>
      <c r="I36" s="110"/>
      <c r="J36" s="11"/>
      <c r="K36" s="17"/>
    </row>
    <row r="37" spans="1:11" ht="45" customHeight="1" x14ac:dyDescent="0.2">
      <c r="A37" s="26">
        <v>3</v>
      </c>
      <c r="B37" s="102" t="s">
        <v>26</v>
      </c>
      <c r="C37" s="102"/>
      <c r="D37" s="112"/>
      <c r="E37" s="112"/>
      <c r="F37" s="110">
        <v>4050000</v>
      </c>
      <c r="G37" s="110"/>
      <c r="H37" s="110">
        <f t="shared" si="0"/>
        <v>4050000</v>
      </c>
      <c r="I37" s="110"/>
      <c r="J37" s="11"/>
      <c r="K37" s="17"/>
    </row>
    <row r="38" spans="1:11" ht="45" customHeight="1" x14ac:dyDescent="0.2">
      <c r="A38" s="26">
        <v>4</v>
      </c>
      <c r="B38" s="102" t="s">
        <v>27</v>
      </c>
      <c r="C38" s="102"/>
      <c r="D38" s="112"/>
      <c r="E38" s="112"/>
      <c r="F38" s="110">
        <v>6294250</v>
      </c>
      <c r="G38" s="110"/>
      <c r="H38" s="110">
        <f t="shared" si="0"/>
        <v>6294250</v>
      </c>
      <c r="I38" s="110"/>
      <c r="J38" s="11"/>
      <c r="K38" s="17"/>
    </row>
    <row r="39" spans="1:11" ht="45" customHeight="1" x14ac:dyDescent="0.2">
      <c r="A39" s="26">
        <v>5</v>
      </c>
      <c r="B39" s="102" t="s">
        <v>28</v>
      </c>
      <c r="C39" s="102"/>
      <c r="D39" s="112"/>
      <c r="E39" s="112"/>
      <c r="F39" s="110"/>
      <c r="G39" s="110"/>
      <c r="H39" s="110">
        <f t="shared" si="0"/>
        <v>0</v>
      </c>
      <c r="I39" s="110"/>
      <c r="J39" s="17"/>
      <c r="K39" s="17"/>
    </row>
    <row r="40" spans="1:11" ht="45" customHeight="1" x14ac:dyDescent="0.2">
      <c r="A40" s="26">
        <v>6</v>
      </c>
      <c r="B40" s="102" t="s">
        <v>29</v>
      </c>
      <c r="C40" s="102"/>
      <c r="D40" s="112"/>
      <c r="E40" s="112"/>
      <c r="F40" s="110">
        <v>1348819</v>
      </c>
      <c r="G40" s="110"/>
      <c r="H40" s="110">
        <f t="shared" si="0"/>
        <v>1348819</v>
      </c>
      <c r="I40" s="110"/>
      <c r="J40" s="17"/>
      <c r="K40" s="17"/>
    </row>
    <row r="41" spans="1:11" ht="15.75" x14ac:dyDescent="0.2">
      <c r="A41" s="102" t="s">
        <v>10</v>
      </c>
      <c r="B41" s="102"/>
      <c r="C41" s="102"/>
      <c r="D41" s="110">
        <f>D35+D36+D37+D38+D39+D40</f>
        <v>293431677</v>
      </c>
      <c r="E41" s="110"/>
      <c r="F41" s="110">
        <f t="shared" ref="F41" si="1">F35+F36+F37+F38+F39+F40</f>
        <v>63448318</v>
      </c>
      <c r="G41" s="110"/>
      <c r="H41" s="110">
        <f t="shared" ref="H41" si="2">H35+H36+H37+H38+H39+H40</f>
        <v>356879995</v>
      </c>
      <c r="I41" s="110"/>
      <c r="J41" s="17"/>
      <c r="K41" s="17"/>
    </row>
    <row r="42" spans="1:11" ht="15.75" x14ac:dyDescent="0.2">
      <c r="A42" s="17"/>
      <c r="B42" s="18"/>
      <c r="C42" s="17"/>
      <c r="D42" s="12"/>
      <c r="E42" s="12"/>
      <c r="F42" s="12"/>
      <c r="G42" s="12"/>
      <c r="H42" s="12"/>
      <c r="I42" s="12"/>
      <c r="J42" s="17"/>
      <c r="K42" s="17"/>
    </row>
    <row r="43" spans="1:11" ht="15.75" x14ac:dyDescent="0.2">
      <c r="A43" s="99" t="s">
        <v>9</v>
      </c>
      <c r="B43" s="99"/>
      <c r="C43" s="99"/>
      <c r="D43" s="99"/>
      <c r="E43" s="99"/>
      <c r="F43" s="99"/>
      <c r="G43" s="99"/>
      <c r="H43" s="99"/>
      <c r="I43" s="17"/>
      <c r="J43" s="17"/>
      <c r="K43" s="17"/>
    </row>
    <row r="44" spans="1:11" ht="16.5" customHeight="1" x14ac:dyDescent="0.2">
      <c r="A44" s="111" t="s">
        <v>8</v>
      </c>
      <c r="B44" s="111"/>
      <c r="C44" s="111"/>
      <c r="D44" s="111"/>
      <c r="E44" s="111"/>
      <c r="F44" s="111"/>
      <c r="G44" s="111"/>
      <c r="H44" s="111"/>
      <c r="I44" s="111"/>
      <c r="J44" s="4"/>
      <c r="K44" s="4"/>
    </row>
    <row r="45" spans="1:11" ht="31.5" customHeight="1" x14ac:dyDescent="0.2">
      <c r="A45" s="100" t="s">
        <v>30</v>
      </c>
      <c r="B45" s="100"/>
      <c r="C45" s="100"/>
      <c r="D45" s="100" t="s">
        <v>21</v>
      </c>
      <c r="E45" s="100"/>
      <c r="F45" s="100" t="s">
        <v>22</v>
      </c>
      <c r="G45" s="100"/>
      <c r="H45" s="100" t="s">
        <v>23</v>
      </c>
      <c r="I45" s="100"/>
      <c r="J45" s="17"/>
      <c r="K45" s="17"/>
    </row>
    <row r="46" spans="1:11" ht="16.5" customHeight="1" x14ac:dyDescent="0.2">
      <c r="A46" s="101">
        <v>1</v>
      </c>
      <c r="B46" s="101"/>
      <c r="C46" s="101"/>
      <c r="D46" s="101">
        <v>2</v>
      </c>
      <c r="E46" s="101"/>
      <c r="F46" s="101">
        <v>3</v>
      </c>
      <c r="G46" s="101"/>
      <c r="H46" s="101">
        <v>4</v>
      </c>
      <c r="I46" s="101"/>
      <c r="J46" s="17"/>
      <c r="K46" s="17"/>
    </row>
    <row r="47" spans="1:11" ht="53.25" customHeight="1" x14ac:dyDescent="0.2">
      <c r="A47" s="72" t="s">
        <v>84</v>
      </c>
      <c r="B47" s="72"/>
      <c r="C47" s="108"/>
      <c r="D47" s="103">
        <v>285643910</v>
      </c>
      <c r="E47" s="103"/>
      <c r="F47" s="103">
        <v>63355868</v>
      </c>
      <c r="G47" s="103"/>
      <c r="H47" s="103">
        <f>F47+D47</f>
        <v>348999778</v>
      </c>
      <c r="I47" s="103"/>
      <c r="J47" s="17"/>
      <c r="K47" s="17"/>
    </row>
    <row r="48" spans="1:11" ht="45" customHeight="1" x14ac:dyDescent="0.2">
      <c r="A48" s="72" t="s">
        <v>85</v>
      </c>
      <c r="B48" s="72"/>
      <c r="C48" s="108"/>
      <c r="D48" s="103">
        <v>7730217</v>
      </c>
      <c r="E48" s="103"/>
      <c r="F48" s="109"/>
      <c r="G48" s="109"/>
      <c r="H48" s="103">
        <f t="shared" ref="H48:H49" si="3">F48+D48</f>
        <v>7730217</v>
      </c>
      <c r="I48" s="103"/>
      <c r="J48" s="17"/>
      <c r="K48" s="17"/>
    </row>
    <row r="49" spans="1:11" ht="45" customHeight="1" x14ac:dyDescent="0.2">
      <c r="A49" s="102" t="s">
        <v>86</v>
      </c>
      <c r="B49" s="102"/>
      <c r="C49" s="102"/>
      <c r="D49" s="103">
        <v>57550</v>
      </c>
      <c r="E49" s="103"/>
      <c r="F49" s="104">
        <v>92450</v>
      </c>
      <c r="G49" s="104"/>
      <c r="H49" s="103">
        <f t="shared" si="3"/>
        <v>150000</v>
      </c>
      <c r="I49" s="103"/>
      <c r="J49" s="17"/>
      <c r="K49" s="17"/>
    </row>
    <row r="50" spans="1:11" ht="26.25" customHeight="1" x14ac:dyDescent="0.2">
      <c r="A50" s="105" t="s">
        <v>10</v>
      </c>
      <c r="B50" s="106"/>
      <c r="C50" s="106"/>
      <c r="D50" s="107">
        <f>D47+D48+D49</f>
        <v>293431677</v>
      </c>
      <c r="E50" s="107"/>
      <c r="F50" s="107">
        <f>F47+F48+F49</f>
        <v>63448318</v>
      </c>
      <c r="G50" s="107"/>
      <c r="H50" s="103">
        <f>F50+D50</f>
        <v>356879995</v>
      </c>
      <c r="I50" s="103"/>
      <c r="J50" s="17"/>
      <c r="K50" s="17"/>
    </row>
    <row r="51" spans="1:11" ht="15.7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7.25" customHeight="1" x14ac:dyDescent="0.2">
      <c r="A52" s="99" t="s">
        <v>31</v>
      </c>
      <c r="B52" s="99"/>
      <c r="C52" s="99"/>
      <c r="D52" s="99"/>
      <c r="E52" s="99"/>
      <c r="F52" s="99"/>
      <c r="G52" s="99"/>
      <c r="H52" s="99"/>
      <c r="I52" s="17"/>
      <c r="J52" s="17"/>
      <c r="K52" s="17"/>
    </row>
    <row r="53" spans="1:11" ht="49.5" customHeight="1" x14ac:dyDescent="0.2">
      <c r="A53" s="16" t="s">
        <v>16</v>
      </c>
      <c r="B53" s="16" t="s">
        <v>32</v>
      </c>
      <c r="C53" s="16" t="s">
        <v>33</v>
      </c>
      <c r="D53" s="100" t="s">
        <v>34</v>
      </c>
      <c r="E53" s="100"/>
      <c r="F53" s="100" t="s">
        <v>21</v>
      </c>
      <c r="G53" s="100"/>
      <c r="H53" s="100" t="s">
        <v>22</v>
      </c>
      <c r="I53" s="100"/>
      <c r="J53" s="100" t="s">
        <v>23</v>
      </c>
      <c r="K53" s="100"/>
    </row>
    <row r="54" spans="1:11" s="23" customFormat="1" ht="21.95" customHeight="1" x14ac:dyDescent="0.2">
      <c r="A54" s="24">
        <v>1</v>
      </c>
      <c r="B54" s="24">
        <v>2</v>
      </c>
      <c r="C54" s="24">
        <v>3</v>
      </c>
      <c r="D54" s="101">
        <v>4</v>
      </c>
      <c r="E54" s="101"/>
      <c r="F54" s="101">
        <v>5</v>
      </c>
      <c r="G54" s="101"/>
      <c r="H54" s="101">
        <v>6</v>
      </c>
      <c r="I54" s="101"/>
      <c r="J54" s="101">
        <v>7</v>
      </c>
      <c r="K54" s="88"/>
    </row>
    <row r="55" spans="1:11" ht="21.95" customHeight="1" x14ac:dyDescent="0.2">
      <c r="A55" s="26">
        <v>1</v>
      </c>
      <c r="B55" s="5" t="s">
        <v>15</v>
      </c>
      <c r="C55" s="27"/>
      <c r="D55" s="88"/>
      <c r="E55" s="88"/>
      <c r="F55" s="88"/>
      <c r="G55" s="88"/>
      <c r="H55" s="88"/>
      <c r="I55" s="88"/>
      <c r="J55" s="88"/>
      <c r="K55" s="88"/>
    </row>
    <row r="56" spans="1:11" ht="36" customHeight="1" x14ac:dyDescent="0.2">
      <c r="A56" s="25"/>
      <c r="B56" s="19" t="s">
        <v>35</v>
      </c>
      <c r="C56" s="19" t="s">
        <v>36</v>
      </c>
      <c r="D56" s="72" t="s">
        <v>37</v>
      </c>
      <c r="E56" s="72"/>
      <c r="F56" s="87">
        <v>49</v>
      </c>
      <c r="G56" s="87"/>
      <c r="H56" s="88"/>
      <c r="I56" s="88"/>
      <c r="J56" s="87">
        <f>F56+H56</f>
        <v>49</v>
      </c>
      <c r="K56" s="87"/>
    </row>
    <row r="57" spans="1:11" ht="35.85" customHeight="1" x14ac:dyDescent="0.2">
      <c r="A57" s="25"/>
      <c r="B57" s="19" t="s">
        <v>38</v>
      </c>
      <c r="C57" s="19" t="s">
        <v>36</v>
      </c>
      <c r="D57" s="72" t="s">
        <v>37</v>
      </c>
      <c r="E57" s="72"/>
      <c r="F57" s="87">
        <v>1291</v>
      </c>
      <c r="G57" s="87"/>
      <c r="H57" s="88"/>
      <c r="I57" s="88"/>
      <c r="J57" s="87">
        <f t="shared" ref="J57:J101" si="4">F57+H57</f>
        <v>1291</v>
      </c>
      <c r="K57" s="87"/>
    </row>
    <row r="58" spans="1:11" ht="63.75" customHeight="1" x14ac:dyDescent="0.2">
      <c r="A58" s="25"/>
      <c r="B58" s="19" t="s">
        <v>39</v>
      </c>
      <c r="C58" s="19" t="s">
        <v>36</v>
      </c>
      <c r="D58" s="72" t="s">
        <v>11</v>
      </c>
      <c r="E58" s="72"/>
      <c r="F58" s="90">
        <v>3271.34</v>
      </c>
      <c r="G58" s="90"/>
      <c r="H58" s="86"/>
      <c r="I58" s="86"/>
      <c r="J58" s="87">
        <f t="shared" si="4"/>
        <v>3271.34</v>
      </c>
      <c r="K58" s="87"/>
    </row>
    <row r="59" spans="1:11" ht="70.5" customHeight="1" x14ac:dyDescent="0.2">
      <c r="A59" s="25"/>
      <c r="B59" s="19" t="s">
        <v>40</v>
      </c>
      <c r="C59" s="19" t="s">
        <v>36</v>
      </c>
      <c r="D59" s="72" t="s">
        <v>11</v>
      </c>
      <c r="E59" s="72"/>
      <c r="F59" s="90">
        <v>4583.59</v>
      </c>
      <c r="G59" s="90"/>
      <c r="H59" s="86"/>
      <c r="I59" s="86"/>
      <c r="J59" s="87">
        <f t="shared" si="4"/>
        <v>4583.59</v>
      </c>
      <c r="K59" s="87"/>
    </row>
    <row r="60" spans="1:11" ht="72" customHeight="1" x14ac:dyDescent="0.2">
      <c r="A60" s="25"/>
      <c r="B60" s="19" t="s">
        <v>88</v>
      </c>
      <c r="C60" s="19" t="s">
        <v>41</v>
      </c>
      <c r="D60" s="72" t="s">
        <v>87</v>
      </c>
      <c r="E60" s="72"/>
      <c r="F60" s="98"/>
      <c r="G60" s="98"/>
      <c r="H60" s="89">
        <v>5492450</v>
      </c>
      <c r="I60" s="89"/>
      <c r="J60" s="89">
        <f t="shared" si="4"/>
        <v>5492450</v>
      </c>
      <c r="K60" s="89"/>
    </row>
    <row r="61" spans="1:11" ht="118.5" customHeight="1" x14ac:dyDescent="0.2">
      <c r="A61" s="25"/>
      <c r="B61" s="19" t="s">
        <v>89</v>
      </c>
      <c r="C61" s="19" t="s">
        <v>41</v>
      </c>
      <c r="D61" s="72" t="s">
        <v>87</v>
      </c>
      <c r="E61" s="72"/>
      <c r="F61" s="98"/>
      <c r="G61" s="98"/>
      <c r="H61" s="89">
        <v>200000</v>
      </c>
      <c r="I61" s="89"/>
      <c r="J61" s="89">
        <f t="shared" si="4"/>
        <v>200000</v>
      </c>
      <c r="K61" s="89"/>
    </row>
    <row r="62" spans="1:11" ht="84.75" customHeight="1" x14ac:dyDescent="0.2">
      <c r="A62" s="25"/>
      <c r="B62" s="19" t="s">
        <v>90</v>
      </c>
      <c r="C62" s="19" t="s">
        <v>41</v>
      </c>
      <c r="D62" s="72" t="s">
        <v>87</v>
      </c>
      <c r="E62" s="72"/>
      <c r="F62" s="98"/>
      <c r="G62" s="98"/>
      <c r="H62" s="89">
        <v>500000</v>
      </c>
      <c r="I62" s="89"/>
      <c r="J62" s="89">
        <f t="shared" si="4"/>
        <v>500000</v>
      </c>
      <c r="K62" s="89"/>
    </row>
    <row r="63" spans="1:11" ht="80.25" customHeight="1" x14ac:dyDescent="0.2">
      <c r="A63" s="25"/>
      <c r="B63" s="19" t="s">
        <v>91</v>
      </c>
      <c r="C63" s="19" t="s">
        <v>41</v>
      </c>
      <c r="D63" s="72" t="s">
        <v>87</v>
      </c>
      <c r="E63" s="72"/>
      <c r="F63" s="98"/>
      <c r="G63" s="98"/>
      <c r="H63" s="89">
        <v>1000000</v>
      </c>
      <c r="I63" s="89"/>
      <c r="J63" s="89">
        <f t="shared" si="4"/>
        <v>1000000</v>
      </c>
      <c r="K63" s="89"/>
    </row>
    <row r="64" spans="1:11" ht="79.5" customHeight="1" x14ac:dyDescent="0.2">
      <c r="A64" s="25"/>
      <c r="B64" s="19" t="s">
        <v>92</v>
      </c>
      <c r="C64" s="19" t="s">
        <v>41</v>
      </c>
      <c r="D64" s="72" t="s">
        <v>87</v>
      </c>
      <c r="E64" s="72"/>
      <c r="F64" s="98"/>
      <c r="G64" s="144"/>
      <c r="H64" s="89">
        <v>50000</v>
      </c>
      <c r="I64" s="89"/>
      <c r="J64" s="89">
        <f t="shared" si="4"/>
        <v>50000</v>
      </c>
      <c r="K64" s="89"/>
    </row>
    <row r="65" spans="1:11" ht="84" customHeight="1" x14ac:dyDescent="0.2">
      <c r="A65" s="25"/>
      <c r="B65" s="19" t="s">
        <v>93</v>
      </c>
      <c r="C65" s="19" t="s">
        <v>41</v>
      </c>
      <c r="D65" s="72" t="s">
        <v>87</v>
      </c>
      <c r="E65" s="72"/>
      <c r="F65" s="98"/>
      <c r="G65" s="98"/>
      <c r="H65" s="89">
        <v>300000</v>
      </c>
      <c r="I65" s="89"/>
      <c r="J65" s="89">
        <f t="shared" si="4"/>
        <v>300000</v>
      </c>
      <c r="K65" s="89"/>
    </row>
    <row r="66" spans="1:11" ht="65.25" customHeight="1" x14ac:dyDescent="0.2">
      <c r="A66" s="25"/>
      <c r="B66" s="19" t="s">
        <v>94</v>
      </c>
      <c r="C66" s="19" t="s">
        <v>41</v>
      </c>
      <c r="D66" s="72" t="s">
        <v>87</v>
      </c>
      <c r="E66" s="72"/>
      <c r="F66" s="89"/>
      <c r="G66" s="89"/>
      <c r="H66" s="98">
        <v>750000</v>
      </c>
      <c r="I66" s="98"/>
      <c r="J66" s="89">
        <f t="shared" si="4"/>
        <v>750000</v>
      </c>
      <c r="K66" s="89"/>
    </row>
    <row r="67" spans="1:11" ht="66" customHeight="1" x14ac:dyDescent="0.2">
      <c r="A67" s="25"/>
      <c r="B67" s="19" t="s">
        <v>95</v>
      </c>
      <c r="C67" s="19" t="s">
        <v>41</v>
      </c>
      <c r="D67" s="72" t="s">
        <v>87</v>
      </c>
      <c r="E67" s="72"/>
      <c r="F67" s="98"/>
      <c r="G67" s="98"/>
      <c r="H67" s="89">
        <v>500000</v>
      </c>
      <c r="I67" s="89"/>
      <c r="J67" s="89">
        <f t="shared" si="4"/>
        <v>500000</v>
      </c>
      <c r="K67" s="89"/>
    </row>
    <row r="68" spans="1:11" ht="66" customHeight="1" x14ac:dyDescent="0.2">
      <c r="A68" s="25"/>
      <c r="B68" s="19" t="s">
        <v>96</v>
      </c>
      <c r="C68" s="19" t="s">
        <v>41</v>
      </c>
      <c r="D68" s="72" t="s">
        <v>87</v>
      </c>
      <c r="E68" s="72"/>
      <c r="F68" s="89"/>
      <c r="G68" s="89"/>
      <c r="H68" s="98">
        <v>750000</v>
      </c>
      <c r="I68" s="98"/>
      <c r="J68" s="89">
        <f t="shared" si="4"/>
        <v>750000</v>
      </c>
      <c r="K68" s="89"/>
    </row>
    <row r="69" spans="1:11" ht="92.25" customHeight="1" x14ac:dyDescent="0.2">
      <c r="A69" s="25"/>
      <c r="B69" s="19" t="s">
        <v>97</v>
      </c>
      <c r="C69" s="19" t="s">
        <v>41</v>
      </c>
      <c r="D69" s="72" t="s">
        <v>87</v>
      </c>
      <c r="E69" s="72"/>
      <c r="F69" s="96"/>
      <c r="G69" s="97"/>
      <c r="H69" s="77">
        <v>548818</v>
      </c>
      <c r="I69" s="78"/>
      <c r="J69" s="77">
        <f t="shared" si="4"/>
        <v>548818</v>
      </c>
      <c r="K69" s="78"/>
    </row>
    <row r="70" spans="1:11" ht="66" customHeight="1" x14ac:dyDescent="0.2">
      <c r="A70" s="25"/>
      <c r="B70" s="19" t="s">
        <v>98</v>
      </c>
      <c r="C70" s="19" t="s">
        <v>41</v>
      </c>
      <c r="D70" s="72" t="s">
        <v>87</v>
      </c>
      <c r="E70" s="72"/>
      <c r="F70" s="96"/>
      <c r="G70" s="97"/>
      <c r="H70" s="77">
        <v>50000</v>
      </c>
      <c r="I70" s="78"/>
      <c r="J70" s="77">
        <f t="shared" si="4"/>
        <v>50000</v>
      </c>
      <c r="K70" s="78"/>
    </row>
    <row r="71" spans="1:11" ht="82.5" customHeight="1" x14ac:dyDescent="0.2">
      <c r="A71" s="25"/>
      <c r="B71" s="19" t="s">
        <v>99</v>
      </c>
      <c r="C71" s="19"/>
      <c r="D71" s="72" t="s">
        <v>87</v>
      </c>
      <c r="E71" s="72"/>
      <c r="F71" s="96"/>
      <c r="G71" s="97"/>
      <c r="H71" s="77">
        <v>750000</v>
      </c>
      <c r="I71" s="78"/>
      <c r="J71" s="77">
        <f t="shared" si="4"/>
        <v>750000</v>
      </c>
      <c r="K71" s="78"/>
    </row>
    <row r="72" spans="1:11" ht="66" customHeight="1" x14ac:dyDescent="0.2">
      <c r="A72" s="25"/>
      <c r="B72" s="19" t="s">
        <v>100</v>
      </c>
      <c r="C72" s="19"/>
      <c r="D72" s="72" t="s">
        <v>87</v>
      </c>
      <c r="E72" s="72"/>
      <c r="F72" s="96">
        <v>49000</v>
      </c>
      <c r="G72" s="97"/>
      <c r="H72" s="77"/>
      <c r="I72" s="78"/>
      <c r="J72" s="77">
        <f t="shared" si="4"/>
        <v>49000</v>
      </c>
      <c r="K72" s="78"/>
    </row>
    <row r="73" spans="1:11" ht="66" customHeight="1" x14ac:dyDescent="0.2">
      <c r="A73" s="25"/>
      <c r="B73" s="19" t="s">
        <v>101</v>
      </c>
      <c r="C73" s="19"/>
      <c r="D73" s="72" t="s">
        <v>87</v>
      </c>
      <c r="E73" s="72"/>
      <c r="F73" s="96">
        <v>49900</v>
      </c>
      <c r="G73" s="97"/>
      <c r="H73" s="77"/>
      <c r="I73" s="78"/>
      <c r="J73" s="77">
        <f t="shared" si="4"/>
        <v>49900</v>
      </c>
      <c r="K73" s="78"/>
    </row>
    <row r="74" spans="1:11" ht="66" customHeight="1" x14ac:dyDescent="0.2">
      <c r="A74" s="25"/>
      <c r="B74" s="19" t="s">
        <v>102</v>
      </c>
      <c r="C74" s="19"/>
      <c r="D74" s="72" t="s">
        <v>87</v>
      </c>
      <c r="E74" s="72"/>
      <c r="F74" s="96">
        <v>200000</v>
      </c>
      <c r="G74" s="97"/>
      <c r="H74" s="96"/>
      <c r="I74" s="97"/>
      <c r="J74" s="77">
        <f t="shared" si="4"/>
        <v>200000</v>
      </c>
      <c r="K74" s="78"/>
    </row>
    <row r="75" spans="1:11" ht="66" customHeight="1" x14ac:dyDescent="0.2">
      <c r="A75" s="25"/>
      <c r="B75" s="19" t="s">
        <v>103</v>
      </c>
      <c r="C75" s="19"/>
      <c r="D75" s="72" t="s">
        <v>87</v>
      </c>
      <c r="E75" s="72"/>
      <c r="F75" s="96">
        <v>1000000</v>
      </c>
      <c r="G75" s="97"/>
      <c r="H75" s="77"/>
      <c r="I75" s="78"/>
      <c r="J75" s="77">
        <f t="shared" si="4"/>
        <v>1000000</v>
      </c>
      <c r="K75" s="78"/>
    </row>
    <row r="76" spans="1:11" ht="66" customHeight="1" x14ac:dyDescent="0.2">
      <c r="A76" s="25"/>
      <c r="B76" s="19" t="s">
        <v>104</v>
      </c>
      <c r="C76" s="19"/>
      <c r="D76" s="72" t="s">
        <v>87</v>
      </c>
      <c r="E76" s="72"/>
      <c r="F76" s="96">
        <v>2900000</v>
      </c>
      <c r="G76" s="97"/>
      <c r="H76" s="77"/>
      <c r="I76" s="78"/>
      <c r="J76" s="77">
        <f t="shared" si="4"/>
        <v>2900000</v>
      </c>
      <c r="K76" s="78"/>
    </row>
    <row r="77" spans="1:11" ht="66" customHeight="1" x14ac:dyDescent="0.2">
      <c r="A77" s="25"/>
      <c r="B77" s="19" t="s">
        <v>105</v>
      </c>
      <c r="C77" s="19"/>
      <c r="D77" s="72" t="s">
        <v>87</v>
      </c>
      <c r="E77" s="72"/>
      <c r="F77" s="96">
        <v>400000</v>
      </c>
      <c r="G77" s="97"/>
      <c r="H77" s="77"/>
      <c r="I77" s="78"/>
      <c r="J77" s="77">
        <f t="shared" si="4"/>
        <v>400000</v>
      </c>
      <c r="K77" s="78"/>
    </row>
    <row r="78" spans="1:11" ht="66" customHeight="1" x14ac:dyDescent="0.2">
      <c r="A78" s="25"/>
      <c r="B78" s="19" t="s">
        <v>106</v>
      </c>
      <c r="C78" s="19"/>
      <c r="D78" s="72" t="s">
        <v>87</v>
      </c>
      <c r="E78" s="72"/>
      <c r="F78" s="96">
        <v>2000000</v>
      </c>
      <c r="G78" s="97"/>
      <c r="H78" s="77"/>
      <c r="I78" s="78"/>
      <c r="J78" s="77">
        <f t="shared" si="4"/>
        <v>2000000</v>
      </c>
      <c r="K78" s="78"/>
    </row>
    <row r="79" spans="1:11" ht="66" customHeight="1" x14ac:dyDescent="0.2">
      <c r="A79" s="25"/>
      <c r="B79" s="19" t="s">
        <v>107</v>
      </c>
      <c r="C79" s="19"/>
      <c r="D79" s="72" t="s">
        <v>87</v>
      </c>
      <c r="E79" s="72"/>
      <c r="F79" s="96">
        <v>2000000</v>
      </c>
      <c r="G79" s="97"/>
      <c r="H79" s="142"/>
      <c r="I79" s="143"/>
      <c r="J79" s="77">
        <f t="shared" si="4"/>
        <v>2000000</v>
      </c>
      <c r="K79" s="78"/>
    </row>
    <row r="80" spans="1:11" ht="66" customHeight="1" x14ac:dyDescent="0.2">
      <c r="A80" s="25"/>
      <c r="B80" s="19" t="s">
        <v>108</v>
      </c>
      <c r="C80" s="19"/>
      <c r="D80" s="72" t="s">
        <v>87</v>
      </c>
      <c r="E80" s="72"/>
      <c r="F80" s="96">
        <v>3000000</v>
      </c>
      <c r="G80" s="97"/>
      <c r="H80" s="77"/>
      <c r="I80" s="78"/>
      <c r="J80" s="77">
        <f t="shared" si="4"/>
        <v>3000000</v>
      </c>
      <c r="K80" s="78"/>
    </row>
    <row r="81" spans="1:11" ht="66" customHeight="1" x14ac:dyDescent="0.2">
      <c r="A81" s="14"/>
      <c r="B81" s="15"/>
      <c r="C81" s="15"/>
      <c r="D81" s="72"/>
      <c r="E81" s="72"/>
      <c r="F81" s="138"/>
      <c r="G81" s="139"/>
      <c r="H81" s="140"/>
      <c r="I81" s="141"/>
      <c r="J81" s="77"/>
      <c r="K81" s="78"/>
    </row>
    <row r="82" spans="1:11" ht="35.85" customHeight="1" x14ac:dyDescent="0.2">
      <c r="A82" s="25">
        <v>2</v>
      </c>
      <c r="B82" s="5" t="s">
        <v>14</v>
      </c>
      <c r="C82" s="19"/>
      <c r="D82" s="72"/>
      <c r="E82" s="72"/>
      <c r="F82" s="87"/>
      <c r="G82" s="87"/>
      <c r="H82" s="88"/>
      <c r="I82" s="88"/>
      <c r="J82" s="77"/>
      <c r="K82" s="78"/>
    </row>
    <row r="83" spans="1:11" ht="83.25" customHeight="1" x14ac:dyDescent="0.2">
      <c r="A83" s="25"/>
      <c r="B83" s="19" t="s">
        <v>42</v>
      </c>
      <c r="C83" s="19" t="s">
        <v>43</v>
      </c>
      <c r="D83" s="72" t="s">
        <v>109</v>
      </c>
      <c r="E83" s="72"/>
      <c r="F83" s="87">
        <v>36947</v>
      </c>
      <c r="G83" s="87"/>
      <c r="H83" s="93"/>
      <c r="I83" s="93"/>
      <c r="J83" s="75">
        <f t="shared" ref="J83:J90" si="5">F83+H83</f>
        <v>36947</v>
      </c>
      <c r="K83" s="76"/>
    </row>
    <row r="84" spans="1:11" ht="61.5" customHeight="1" x14ac:dyDescent="0.2">
      <c r="A84" s="25"/>
      <c r="B84" s="19" t="s">
        <v>110</v>
      </c>
      <c r="C84" s="19" t="s">
        <v>36</v>
      </c>
      <c r="D84" s="72" t="s">
        <v>109</v>
      </c>
      <c r="E84" s="72"/>
      <c r="F84" s="87"/>
      <c r="G84" s="87"/>
      <c r="H84" s="88">
        <v>1</v>
      </c>
      <c r="I84" s="88"/>
      <c r="J84" s="75">
        <f t="shared" si="5"/>
        <v>1</v>
      </c>
      <c r="K84" s="76"/>
    </row>
    <row r="85" spans="1:11" ht="75" customHeight="1" x14ac:dyDescent="0.2">
      <c r="A85" s="25"/>
      <c r="B85" s="19" t="s">
        <v>44</v>
      </c>
      <c r="C85" s="19" t="s">
        <v>36</v>
      </c>
      <c r="D85" s="72" t="s">
        <v>109</v>
      </c>
      <c r="E85" s="72"/>
      <c r="F85" s="88">
        <v>4</v>
      </c>
      <c r="G85" s="88"/>
      <c r="H85" s="87"/>
      <c r="I85" s="87"/>
      <c r="J85" s="75">
        <f t="shared" si="5"/>
        <v>4</v>
      </c>
      <c r="K85" s="76"/>
    </row>
    <row r="86" spans="1:11" ht="98.25" customHeight="1" x14ac:dyDescent="0.2">
      <c r="A86" s="25"/>
      <c r="B86" s="19" t="s">
        <v>111</v>
      </c>
      <c r="C86" s="19" t="s">
        <v>36</v>
      </c>
      <c r="D86" s="72" t="s">
        <v>109</v>
      </c>
      <c r="E86" s="72"/>
      <c r="F86" s="88">
        <v>1</v>
      </c>
      <c r="G86" s="88"/>
      <c r="H86" s="87">
        <v>7</v>
      </c>
      <c r="I86" s="87"/>
      <c r="J86" s="75">
        <f t="shared" si="5"/>
        <v>8</v>
      </c>
      <c r="K86" s="76"/>
    </row>
    <row r="87" spans="1:11" ht="76.5" customHeight="1" x14ac:dyDescent="0.2">
      <c r="A87" s="25"/>
      <c r="B87" s="19" t="s">
        <v>112</v>
      </c>
      <c r="C87" s="19" t="s">
        <v>36</v>
      </c>
      <c r="D87" s="72" t="s">
        <v>109</v>
      </c>
      <c r="E87" s="72"/>
      <c r="F87" s="88">
        <v>2</v>
      </c>
      <c r="G87" s="88"/>
      <c r="H87" s="87">
        <v>3</v>
      </c>
      <c r="I87" s="87"/>
      <c r="J87" s="75">
        <f t="shared" si="5"/>
        <v>5</v>
      </c>
      <c r="K87" s="76"/>
    </row>
    <row r="88" spans="1:11" ht="50.25" customHeight="1" x14ac:dyDescent="0.2">
      <c r="A88" s="26"/>
      <c r="B88" s="19" t="s">
        <v>114</v>
      </c>
      <c r="C88" s="19" t="s">
        <v>36</v>
      </c>
      <c r="D88" s="72" t="s">
        <v>109</v>
      </c>
      <c r="E88" s="72"/>
      <c r="F88" s="88"/>
      <c r="G88" s="88"/>
      <c r="H88" s="87">
        <v>15</v>
      </c>
      <c r="I88" s="87"/>
      <c r="J88" s="75">
        <f t="shared" si="5"/>
        <v>15</v>
      </c>
      <c r="K88" s="76"/>
    </row>
    <row r="89" spans="1:11" ht="50.25" customHeight="1" x14ac:dyDescent="0.2">
      <c r="A89" s="26"/>
      <c r="B89" s="19" t="s">
        <v>113</v>
      </c>
      <c r="C89" s="19" t="s">
        <v>36</v>
      </c>
      <c r="D89" s="72" t="s">
        <v>109</v>
      </c>
      <c r="E89" s="72"/>
      <c r="F89" s="73"/>
      <c r="G89" s="74"/>
      <c r="H89" s="87">
        <v>42</v>
      </c>
      <c r="I89" s="87"/>
      <c r="J89" s="75">
        <f t="shared" si="5"/>
        <v>42</v>
      </c>
      <c r="K89" s="76"/>
    </row>
    <row r="90" spans="1:11" ht="36" customHeight="1" x14ac:dyDescent="0.2">
      <c r="A90" s="25"/>
      <c r="B90" s="19" t="s">
        <v>55</v>
      </c>
      <c r="C90" s="19" t="s">
        <v>36</v>
      </c>
      <c r="D90" s="72" t="s">
        <v>109</v>
      </c>
      <c r="E90" s="72"/>
      <c r="F90" s="88"/>
      <c r="G90" s="88"/>
      <c r="H90" s="88">
        <v>4</v>
      </c>
      <c r="I90" s="88"/>
      <c r="J90" s="75">
        <f t="shared" si="5"/>
        <v>4</v>
      </c>
      <c r="K90" s="76"/>
    </row>
    <row r="91" spans="1:11" ht="30" customHeight="1" x14ac:dyDescent="0.2">
      <c r="A91" s="25">
        <v>4</v>
      </c>
      <c r="B91" s="5" t="s">
        <v>13</v>
      </c>
      <c r="C91" s="19"/>
      <c r="D91" s="72"/>
      <c r="E91" s="91"/>
      <c r="F91" s="92"/>
      <c r="G91" s="92"/>
      <c r="H91" s="87"/>
      <c r="I91" s="87"/>
      <c r="J91" s="87"/>
      <c r="K91" s="87"/>
    </row>
    <row r="92" spans="1:11" ht="60.75" customHeight="1" x14ac:dyDescent="0.2">
      <c r="A92" s="25"/>
      <c r="B92" s="19" t="s">
        <v>115</v>
      </c>
      <c r="C92" s="19" t="s">
        <v>41</v>
      </c>
      <c r="D92" s="72" t="s">
        <v>46</v>
      </c>
      <c r="E92" s="72"/>
      <c r="F92" s="86">
        <v>7778</v>
      </c>
      <c r="G92" s="86"/>
      <c r="H92" s="88">
        <v>1717</v>
      </c>
      <c r="I92" s="88"/>
      <c r="J92" s="87">
        <f t="shared" si="4"/>
        <v>9495</v>
      </c>
      <c r="K92" s="87"/>
    </row>
    <row r="93" spans="1:11" ht="60.75" customHeight="1" x14ac:dyDescent="0.2">
      <c r="A93" s="25"/>
      <c r="B93" s="19" t="s">
        <v>45</v>
      </c>
      <c r="C93" s="19" t="s">
        <v>43</v>
      </c>
      <c r="D93" s="72" t="s">
        <v>46</v>
      </c>
      <c r="E93" s="72"/>
      <c r="F93" s="88">
        <v>29</v>
      </c>
      <c r="G93" s="88"/>
      <c r="H93" s="89"/>
      <c r="I93" s="89"/>
      <c r="J93" s="87">
        <f t="shared" si="4"/>
        <v>29</v>
      </c>
      <c r="K93" s="87"/>
    </row>
    <row r="94" spans="1:11" ht="57.75" customHeight="1" x14ac:dyDescent="0.2">
      <c r="A94" s="25"/>
      <c r="B94" s="19"/>
      <c r="C94" s="19"/>
      <c r="D94" s="72"/>
      <c r="E94" s="72"/>
      <c r="F94" s="88"/>
      <c r="G94" s="88"/>
      <c r="H94" s="89"/>
      <c r="I94" s="89"/>
      <c r="J94" s="87"/>
      <c r="K94" s="87"/>
    </row>
    <row r="95" spans="1:11" ht="60.75" customHeight="1" x14ac:dyDescent="0.2">
      <c r="A95" s="26"/>
      <c r="B95" s="19"/>
      <c r="C95" s="19"/>
      <c r="D95" s="72"/>
      <c r="E95" s="72"/>
      <c r="F95" s="88"/>
      <c r="G95" s="88"/>
      <c r="H95" s="89"/>
      <c r="I95" s="89"/>
      <c r="J95" s="87"/>
      <c r="K95" s="87"/>
    </row>
    <row r="96" spans="1:11" ht="45.75" customHeight="1" x14ac:dyDescent="0.2">
      <c r="A96" s="25"/>
      <c r="B96" s="19" t="s">
        <v>47</v>
      </c>
      <c r="C96" s="27"/>
      <c r="D96" s="91"/>
      <c r="E96" s="91"/>
      <c r="F96" s="88"/>
      <c r="G96" s="88"/>
      <c r="H96" s="88"/>
      <c r="I96" s="88"/>
      <c r="J96" s="87"/>
      <c r="K96" s="87"/>
    </row>
    <row r="97" spans="1:11" ht="21.95" customHeight="1" x14ac:dyDescent="0.2">
      <c r="A97" s="25">
        <v>5</v>
      </c>
      <c r="B97" s="5" t="s">
        <v>12</v>
      </c>
      <c r="C97" s="19"/>
      <c r="D97" s="72"/>
      <c r="E97" s="72"/>
      <c r="F97" s="87"/>
      <c r="G97" s="87"/>
      <c r="H97" s="88"/>
      <c r="I97" s="88"/>
      <c r="J97" s="87">
        <f t="shared" si="4"/>
        <v>0</v>
      </c>
      <c r="K97" s="87"/>
    </row>
    <row r="98" spans="1:11" ht="21.95" customHeight="1" x14ac:dyDescent="0.2">
      <c r="A98" s="25"/>
      <c r="B98" s="19" t="s">
        <v>48</v>
      </c>
      <c r="C98" s="19" t="s">
        <v>43</v>
      </c>
      <c r="D98" s="72" t="s">
        <v>49</v>
      </c>
      <c r="E98" s="72"/>
      <c r="F98" s="87">
        <v>1718</v>
      </c>
      <c r="G98" s="87"/>
      <c r="H98" s="88"/>
      <c r="I98" s="88"/>
      <c r="J98" s="87">
        <f t="shared" si="4"/>
        <v>1718</v>
      </c>
      <c r="K98" s="87"/>
    </row>
    <row r="99" spans="1:11" ht="48" customHeight="1" x14ac:dyDescent="0.2">
      <c r="A99" s="25"/>
      <c r="B99" s="19" t="s">
        <v>50</v>
      </c>
      <c r="C99" s="19" t="s">
        <v>51</v>
      </c>
      <c r="D99" s="72" t="s">
        <v>49</v>
      </c>
      <c r="E99" s="72"/>
      <c r="F99" s="87">
        <v>9</v>
      </c>
      <c r="G99" s="87"/>
      <c r="H99" s="88"/>
      <c r="I99" s="88"/>
      <c r="J99" s="87">
        <f t="shared" si="4"/>
        <v>9</v>
      </c>
      <c r="K99" s="87"/>
    </row>
    <row r="100" spans="1:11" ht="54" customHeight="1" x14ac:dyDescent="0.2">
      <c r="A100" s="25"/>
      <c r="B100" s="19" t="s">
        <v>52</v>
      </c>
      <c r="C100" s="19" t="s">
        <v>51</v>
      </c>
      <c r="D100" s="72" t="s">
        <v>46</v>
      </c>
      <c r="E100" s="72"/>
      <c r="F100" s="88">
        <v>3</v>
      </c>
      <c r="G100" s="88"/>
      <c r="H100" s="86"/>
      <c r="I100" s="86"/>
      <c r="J100" s="87">
        <f t="shared" si="4"/>
        <v>3</v>
      </c>
      <c r="K100" s="87"/>
    </row>
    <row r="101" spans="1:11" ht="31.5" x14ac:dyDescent="0.2">
      <c r="A101" s="27"/>
      <c r="B101" s="19" t="s">
        <v>53</v>
      </c>
      <c r="C101" s="19" t="s">
        <v>51</v>
      </c>
      <c r="D101" s="72" t="s">
        <v>46</v>
      </c>
      <c r="E101" s="72"/>
      <c r="F101" s="86">
        <v>3.2</v>
      </c>
      <c r="G101" s="86"/>
      <c r="H101" s="86"/>
      <c r="I101" s="86"/>
      <c r="J101" s="86">
        <f t="shared" si="4"/>
        <v>3.2</v>
      </c>
      <c r="K101" s="86"/>
    </row>
    <row r="102" spans="1:11" ht="31.5" x14ac:dyDescent="0.2">
      <c r="A102" s="27"/>
      <c r="B102" s="19" t="s">
        <v>54</v>
      </c>
      <c r="C102" s="27"/>
      <c r="D102" s="73"/>
      <c r="E102" s="74"/>
      <c r="F102" s="73"/>
      <c r="G102" s="74"/>
      <c r="H102" s="73"/>
      <c r="I102" s="74"/>
      <c r="J102" s="73"/>
      <c r="K102" s="74"/>
    </row>
    <row r="103" spans="1:11" s="1" customFormat="1" ht="47.25" customHeight="1" x14ac:dyDescent="0.25">
      <c r="A103" s="84" t="s">
        <v>56</v>
      </c>
      <c r="B103" s="84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" customFormat="1" ht="15.75" x14ac:dyDescent="0.2">
      <c r="A104" s="28"/>
      <c r="B104" s="17"/>
      <c r="C104" s="17"/>
      <c r="D104" s="17"/>
      <c r="E104" s="13"/>
      <c r="F104" s="17"/>
      <c r="G104" s="17"/>
      <c r="H104" s="85" t="s">
        <v>57</v>
      </c>
      <c r="I104" s="85"/>
      <c r="J104" s="85"/>
      <c r="K104" s="85"/>
    </row>
    <row r="105" spans="1:11" s="1" customFormat="1" ht="63.75" customHeight="1" x14ac:dyDescent="0.25">
      <c r="A105" s="84" t="s">
        <v>59</v>
      </c>
      <c r="B105" s="84"/>
      <c r="C105" s="17"/>
      <c r="D105" s="17"/>
      <c r="E105" s="22" t="s">
        <v>0</v>
      </c>
      <c r="F105" s="17"/>
      <c r="G105" s="17"/>
      <c r="H105" s="83" t="s">
        <v>58</v>
      </c>
      <c r="I105" s="83"/>
      <c r="J105" s="83"/>
      <c r="K105" s="83"/>
    </row>
    <row r="106" spans="1:11" s="1" customFormat="1" ht="38.25" customHeight="1" x14ac:dyDescent="0.25">
      <c r="A106" s="84" t="s">
        <v>61</v>
      </c>
      <c r="B106" s="84"/>
      <c r="C106" s="17"/>
      <c r="D106" s="17"/>
      <c r="E106" s="17"/>
      <c r="F106" s="17"/>
      <c r="G106" s="17"/>
      <c r="H106" s="83"/>
      <c r="I106" s="83"/>
      <c r="J106" s="83"/>
      <c r="K106" s="83"/>
    </row>
    <row r="107" spans="1:11" s="1" customFormat="1" ht="20.25" customHeight="1" x14ac:dyDescent="0.2">
      <c r="A107" s="28"/>
      <c r="B107" s="17"/>
      <c r="C107" s="17"/>
      <c r="D107" s="17"/>
      <c r="E107" s="13"/>
      <c r="F107" s="17"/>
      <c r="G107" s="17"/>
      <c r="H107" s="82" t="s">
        <v>60</v>
      </c>
      <c r="I107" s="82"/>
      <c r="J107" s="82"/>
      <c r="K107" s="82"/>
    </row>
    <row r="108" spans="1:11" s="1" customFormat="1" ht="34.5" customHeight="1" x14ac:dyDescent="0.2">
      <c r="A108" s="28" t="s">
        <v>62</v>
      </c>
      <c r="B108" s="17"/>
      <c r="C108" s="28"/>
      <c r="D108" s="17"/>
      <c r="E108" s="22" t="s">
        <v>0</v>
      </c>
      <c r="F108" s="22"/>
      <c r="G108" s="17"/>
      <c r="H108" s="83" t="s">
        <v>58</v>
      </c>
      <c r="I108" s="83"/>
      <c r="J108" s="83"/>
      <c r="K108" s="83"/>
    </row>
    <row r="109" spans="1:11" ht="15.75" x14ac:dyDescent="0.2">
      <c r="B109" s="28"/>
      <c r="C109" s="28"/>
      <c r="D109" s="17"/>
      <c r="E109" s="22"/>
      <c r="F109" s="22"/>
      <c r="G109" s="17"/>
      <c r="H109" s="83"/>
      <c r="I109" s="83"/>
      <c r="J109" s="83"/>
      <c r="K109" s="83"/>
    </row>
    <row r="110" spans="1:11" ht="15.75" x14ac:dyDescent="0.2">
      <c r="B110" s="28"/>
    </row>
  </sheetData>
  <mergeCells count="303">
    <mergeCell ref="G1:K1"/>
    <mergeCell ref="A2:K2"/>
    <mergeCell ref="B3:F3"/>
    <mergeCell ref="G3:K3"/>
    <mergeCell ref="B4:F4"/>
    <mergeCell ref="G4:K4"/>
    <mergeCell ref="A9:K9"/>
    <mergeCell ref="A10:K10"/>
    <mergeCell ref="A11:K11"/>
    <mergeCell ref="A12:K12"/>
    <mergeCell ref="A13:K13"/>
    <mergeCell ref="A14:K14"/>
    <mergeCell ref="B5:C5"/>
    <mergeCell ref="E5:F5"/>
    <mergeCell ref="G5:K5"/>
    <mergeCell ref="A6:K6"/>
    <mergeCell ref="A7:K7"/>
    <mergeCell ref="A8:K8"/>
    <mergeCell ref="B22:H22"/>
    <mergeCell ref="A24:K24"/>
    <mergeCell ref="A26:K26"/>
    <mergeCell ref="B28:H28"/>
    <mergeCell ref="B29:H29"/>
    <mergeCell ref="A31:H31"/>
    <mergeCell ref="A15:K15"/>
    <mergeCell ref="A16:K16"/>
    <mergeCell ref="A17:K17"/>
    <mergeCell ref="A18:K18"/>
    <mergeCell ref="A19:K19"/>
    <mergeCell ref="B21:H21"/>
    <mergeCell ref="B35:C35"/>
    <mergeCell ref="D35:E35"/>
    <mergeCell ref="F35:G35"/>
    <mergeCell ref="H35:I35"/>
    <mergeCell ref="B36:C36"/>
    <mergeCell ref="D36:E36"/>
    <mergeCell ref="F36:G36"/>
    <mergeCell ref="H36:I36"/>
    <mergeCell ref="A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A45:C45"/>
    <mergeCell ref="D45:E45"/>
    <mergeCell ref="F45:G45"/>
    <mergeCell ref="H45:I45"/>
    <mergeCell ref="A46:C46"/>
    <mergeCell ref="D46:E46"/>
    <mergeCell ref="F46:G46"/>
    <mergeCell ref="H46:I46"/>
    <mergeCell ref="A41:C41"/>
    <mergeCell ref="D41:E41"/>
    <mergeCell ref="F41:G41"/>
    <mergeCell ref="H41:I41"/>
    <mergeCell ref="A43:H43"/>
    <mergeCell ref="A44:I44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H107:K107"/>
    <mergeCell ref="H108:K108"/>
    <mergeCell ref="H109:K109"/>
    <mergeCell ref="A103:B103"/>
    <mergeCell ref="H104:K104"/>
    <mergeCell ref="A105:B105"/>
    <mergeCell ref="H105:K105"/>
    <mergeCell ref="A106:B106"/>
    <mergeCell ref="H106:K106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1022</vt:lpstr>
      <vt:lpstr>1021</vt:lpstr>
      <vt:lpstr>1182</vt:lpstr>
      <vt:lpstr>11521</vt:lpstr>
      <vt:lpstr>1160</vt:lpstr>
      <vt:lpstr>'1182'!Область_печати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PC4_1</dc:creator>
  <cp:lastModifiedBy>PC4_1</cp:lastModifiedBy>
  <cp:lastPrinted>2021-07-06T10:45:58Z</cp:lastPrinted>
  <dcterms:created xsi:type="dcterms:W3CDTF">2020-02-10T12:56:58Z</dcterms:created>
  <dcterms:modified xsi:type="dcterms:W3CDTF">2021-07-06T10:46:03Z</dcterms:modified>
</cp:coreProperties>
</file>